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vanenko\Desktop\РАБОТА\РІШЕННЯ СЕСІЙ\2023\ЖОВТЕНЬ 2023\штатки структурки на 01.10.2023\"/>
    </mc:Choice>
  </mc:AlternateContent>
  <xr:revisionPtr revIDLastSave="0" documentId="13_ncr:1_{80C3D52C-3C69-4D4B-B8FA-1AF4DDD8FB1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ВК" sheetId="69" r:id="rId1"/>
  </sheets>
  <calcPr calcId="181029"/>
</workbook>
</file>

<file path=xl/calcChain.xml><?xml version="1.0" encoding="utf-8"?>
<calcChain xmlns="http://schemas.openxmlformats.org/spreadsheetml/2006/main">
  <c r="E38" i="69" l="1"/>
  <c r="F38" i="69"/>
  <c r="G38" i="69"/>
  <c r="H38" i="69"/>
  <c r="I38" i="69"/>
  <c r="J38" i="69"/>
  <c r="K38" i="69"/>
  <c r="L38" i="69"/>
  <c r="M38" i="69"/>
  <c r="D38" i="69"/>
  <c r="M33" i="69"/>
  <c r="M36" i="69"/>
  <c r="E39" i="69"/>
  <c r="G39" i="69"/>
  <c r="I39" i="69"/>
  <c r="L39" i="69"/>
  <c r="C38" i="69"/>
  <c r="M37" i="69"/>
  <c r="H37" i="69"/>
  <c r="J37" i="69" s="1"/>
  <c r="D27" i="69"/>
  <c r="M34" i="69"/>
  <c r="M35" i="69"/>
  <c r="D31" i="69"/>
  <c r="C31" i="69"/>
  <c r="F31" i="69"/>
  <c r="H33" i="69"/>
  <c r="J33" i="69" s="1"/>
  <c r="H34" i="69"/>
  <c r="J34" i="69" s="1"/>
  <c r="H35" i="69"/>
  <c r="J35" i="69" s="1"/>
  <c r="H36" i="69"/>
  <c r="J36" i="69" s="1"/>
  <c r="D39" i="69"/>
  <c r="K39" i="69"/>
  <c r="M30" i="69"/>
  <c r="M29" i="69"/>
  <c r="M24" i="69"/>
  <c r="M25" i="69"/>
  <c r="M26" i="69"/>
  <c r="M22" i="69"/>
  <c r="M23" i="69"/>
  <c r="M21" i="69"/>
  <c r="H21" i="69"/>
  <c r="J21" i="69" s="1"/>
  <c r="H22" i="69"/>
  <c r="J22" i="69" s="1"/>
  <c r="H23" i="69"/>
  <c r="J23" i="69" s="1"/>
  <c r="H24" i="69"/>
  <c r="J24" i="69" s="1"/>
  <c r="H25" i="69"/>
  <c r="J25" i="69" s="1"/>
  <c r="H26" i="69"/>
  <c r="J26" i="69" s="1"/>
  <c r="F27" i="69"/>
  <c r="H29" i="69"/>
  <c r="J29" i="69" s="1"/>
  <c r="H30" i="69"/>
  <c r="J30" i="69" s="1"/>
  <c r="C27" i="69"/>
  <c r="F39" i="69" l="1"/>
  <c r="C39" i="69"/>
  <c r="M31" i="69"/>
  <c r="J31" i="69"/>
  <c r="H31" i="69"/>
  <c r="J27" i="69"/>
  <c r="H27" i="69"/>
  <c r="J39" i="69" l="1"/>
  <c r="H39" i="69"/>
  <c r="M27" i="69"/>
  <c r="M39" i="69" s="1"/>
  <c r="H11" i="69" l="1"/>
  <c r="K10" i="69" l="1"/>
</calcChain>
</file>

<file path=xl/sharedStrings.xml><?xml version="1.0" encoding="utf-8"?>
<sst xmlns="http://schemas.openxmlformats.org/spreadsheetml/2006/main" count="44" uniqueCount="43">
  <si>
    <t>Посада</t>
  </si>
  <si>
    <t>Оклад</t>
  </si>
  <si>
    <t>Ранг</t>
  </si>
  <si>
    <t>Вислуга</t>
  </si>
  <si>
    <t>Надбавка</t>
  </si>
  <si>
    <t>Кіль- кість</t>
  </si>
  <si>
    <t>Водій</t>
  </si>
  <si>
    <t>Всього</t>
  </si>
  <si>
    <t>(назва установи)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</si>
  <si>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</si>
  <si>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Голова ОТГ</t>
  </si>
  <si>
    <t>Староста</t>
  </si>
  <si>
    <t>Секретар ради</t>
  </si>
  <si>
    <t>Керуючий справами (секретар виконкому)</t>
  </si>
  <si>
    <t xml:space="preserve">Відділ загально - організаційного забезпечення </t>
  </si>
  <si>
    <t xml:space="preserve">   по Виконавчому комітету Сурсько - Литовської сільської ради  </t>
  </si>
  <si>
    <t xml:space="preserve">                                     </t>
  </si>
  <si>
    <t>№ п/п</t>
  </si>
  <si>
    <t>Заступник сільського голови з питань діяльності виконавчого органу</t>
  </si>
  <si>
    <t>З місячним фондом оплати:</t>
  </si>
  <si>
    <t>Державний реєстратор</t>
  </si>
  <si>
    <t>Прибиральник службових приміщень (Техпрацівник)</t>
  </si>
  <si>
    <t xml:space="preserve">(підпис) </t>
  </si>
  <si>
    <t>доплата до МЗП</t>
  </si>
  <si>
    <t>_______________________Григорій АНДРЄЄВ</t>
  </si>
  <si>
    <t>Відділ обліку та звітності</t>
  </si>
  <si>
    <t xml:space="preserve">Спеціаліст ІІ категорії </t>
  </si>
  <si>
    <t xml:space="preserve">Спеціаліст </t>
  </si>
  <si>
    <t>Головний спеціаліст</t>
  </si>
  <si>
    <t>Начальник відділу</t>
  </si>
  <si>
    <t>Премія</t>
  </si>
  <si>
    <t xml:space="preserve">                                                                                           ЗАТВЕРДЖЕНО</t>
  </si>
  <si>
    <t>Фонд заробітної плати на місяць за посадовим окладом (грн.)</t>
  </si>
  <si>
    <t xml:space="preserve">Додаток 2 до рішення сесії </t>
  </si>
  <si>
    <t>З місячним фондом оплати праці</t>
  </si>
  <si>
    <t xml:space="preserve">                                                                                                                                                                                                            Сільський голова</t>
  </si>
  <si>
    <t xml:space="preserve">                                                                                        Наказ Міністерства фінансів України</t>
  </si>
  <si>
    <t>від 28.01.2002.№ 57 ( у редакції наказу</t>
  </si>
  <si>
    <t>Міністерства фінансів України від 26.11.2012 №1220)</t>
  </si>
  <si>
    <r>
      <t xml:space="preserve">штат у кількості </t>
    </r>
    <r>
      <rPr>
        <u/>
        <sz val="9"/>
        <rFont val="Book Antiqua"/>
        <family val="1"/>
        <charset val="204"/>
      </rPr>
      <t xml:space="preserve">   15 </t>
    </r>
    <r>
      <rPr>
        <sz val="9"/>
        <rFont val="Book Antiqua"/>
        <family val="1"/>
        <charset val="204"/>
      </rPr>
      <t xml:space="preserve"> штатних  одиниць</t>
    </r>
  </si>
  <si>
    <t>від  21.12.2023 року</t>
  </si>
  <si>
    <t>№ ____ -23/VIII</t>
  </si>
  <si>
    <t xml:space="preserve"> Типовий штатний розпис на  2024 рік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</si>
</sst>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0"/>
      <name val="Arial Cyr"/>
      <charset val="204"/>
    </font>
    <font>
      <sz val="10"/>
      <name val="Book Antiqua"/>
      <family val="1"/>
      <charset val="204"/>
    </font>
    <font>
      <b/>
      <sz val="10"/>
      <name val="Book Antiqua"/>
      <family val="1"/>
      <charset val="204"/>
    </font>
    <font>
      <b/>
      <sz val="12"/>
      <name val="Book Antiqua"/>
      <family val="1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u/>
      <sz val="10"/>
      <name val="Times New Roman"/>
      <family val="1"/>
      <charset val="204"/>
    </font>
    <font>
      <sz val="8"/>
      <name val="Book Antiqua"/>
      <family val="1"/>
      <charset val="204"/>
    </font>
    <font>
      <b/>
      <u/>
      <sz val="10"/>
      <name val="Book Antiqua"/>
      <family val="1"/>
      <charset val="204"/>
    </font>
    <font>
      <b/>
      <sz val="8"/>
      <name val="Book Antiqua"/>
      <family val="1"/>
      <charset val="204"/>
    </font>
    <font>
      <b/>
      <sz val="12"/>
      <name val="Arial Cyr"/>
      <charset val="204"/>
    </font>
    <font>
      <b/>
      <sz val="10"/>
      <name val="Arial Cyr"/>
      <charset val="204"/>
    </font>
    <font>
      <sz val="10"/>
      <color rgb="FFFF0000"/>
      <name val="Book Antiqua"/>
      <family val="1"/>
      <charset val="204"/>
    </font>
    <font>
      <sz val="9"/>
      <name val="Times New Roman"/>
      <family val="1"/>
      <charset val="204"/>
    </font>
    <font>
      <sz val="9"/>
      <name val="Book Antiqua"/>
      <family val="1"/>
      <charset val="204"/>
    </font>
    <font>
      <u/>
      <sz val="9"/>
      <name val="Book Antiqua"/>
      <family val="1"/>
      <charset val="204"/>
    </font>
    <font>
      <sz val="9"/>
      <name val="Arial Cyr"/>
      <charset val="204"/>
    </font>
    <font>
      <b/>
      <sz val="9"/>
      <name val="Book Antiqua"/>
      <family val="1"/>
      <charset val="204"/>
    </font>
    <font>
      <sz val="10"/>
      <color theme="1"/>
      <name val="Book Antiqua"/>
      <family val="1"/>
      <charset val="204"/>
    </font>
    <font>
      <b/>
      <sz val="10"/>
      <color theme="1"/>
      <name val="Book Antiqua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left" vertical="top" wrapText="1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justify" vertical="top" wrapText="1"/>
    </xf>
    <xf numFmtId="0" fontId="1" fillId="0" borderId="1" xfId="0" applyFont="1" applyBorder="1" applyAlignment="1">
      <alignment horizontal="left" vertical="top" wrapText="1"/>
    </xf>
    <xf numFmtId="0" fontId="1" fillId="2" borderId="1" xfId="0" applyFont="1" applyFill="1" applyBorder="1" applyAlignment="1">
      <alignment horizontal="justify" vertical="top" wrapText="1"/>
    </xf>
    <xf numFmtId="0" fontId="9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3" fillId="0" borderId="8" xfId="0" applyFont="1" applyBorder="1" applyAlignment="1">
      <alignment horizontal="justify" vertical="top" wrapText="1"/>
    </xf>
    <xf numFmtId="0" fontId="1" fillId="2" borderId="1" xfId="0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10" fillId="0" borderId="10" xfId="0" applyFont="1" applyBorder="1"/>
    <xf numFmtId="1" fontId="3" fillId="0" borderId="8" xfId="0" applyNumberFormat="1" applyFont="1" applyBorder="1" applyAlignment="1">
      <alignment horizontal="center" vertical="center"/>
    </xf>
    <xf numFmtId="0" fontId="5" fillId="0" borderId="0" xfId="0" applyFont="1" applyAlignment="1">
      <alignment vertical="justify"/>
    </xf>
    <xf numFmtId="0" fontId="11" fillId="3" borderId="6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justify" vertical="top" wrapText="1"/>
    </xf>
    <xf numFmtId="1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left" vertical="top" wrapText="1"/>
    </xf>
    <xf numFmtId="0" fontId="1" fillId="0" borderId="1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justify"/>
    </xf>
    <xf numFmtId="0" fontId="2" fillId="0" borderId="0" xfId="0" applyFont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right"/>
    </xf>
    <xf numFmtId="0" fontId="14" fillId="0" borderId="0" xfId="0" applyFont="1" applyAlignment="1">
      <alignment horizontal="center" vertical="center"/>
    </xf>
    <xf numFmtId="0" fontId="16" fillId="0" borderId="0" xfId="0" applyFont="1"/>
    <xf numFmtId="0" fontId="14" fillId="0" borderId="0" xfId="0" applyFont="1" applyAlignment="1">
      <alignment vertical="center"/>
    </xf>
    <xf numFmtId="2" fontId="17" fillId="0" borderId="0" xfId="0" applyNumberFormat="1" applyFont="1" applyAlignment="1">
      <alignment vertical="center" wrapText="1"/>
    </xf>
    <xf numFmtId="2" fontId="14" fillId="0" borderId="0" xfId="0" applyNumberFormat="1" applyFont="1" applyAlignment="1">
      <alignment horizontal="center" vertical="center" wrapText="1"/>
    </xf>
    <xf numFmtId="0" fontId="13" fillId="0" borderId="0" xfId="0" applyFont="1" applyAlignment="1">
      <alignment horizontal="right"/>
    </xf>
    <xf numFmtId="4" fontId="12" fillId="0" borderId="1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4" fontId="1" fillId="0" borderId="2" xfId="0" applyNumberFormat="1" applyFont="1" applyBorder="1" applyAlignment="1">
      <alignment horizontal="center" vertical="center"/>
    </xf>
    <xf numFmtId="4" fontId="2" fillId="0" borderId="7" xfId="0" applyNumberFormat="1" applyFont="1" applyBorder="1" applyAlignment="1">
      <alignment horizontal="center" vertical="center"/>
    </xf>
    <xf numFmtId="4" fontId="1" fillId="4" borderId="1" xfId="0" applyNumberFormat="1" applyFont="1" applyFill="1" applyBorder="1" applyAlignment="1">
      <alignment horizontal="center" vertical="center"/>
    </xf>
    <xf numFmtId="4" fontId="2" fillId="3" borderId="1" xfId="0" applyNumberFormat="1" applyFont="1" applyFill="1" applyBorder="1" applyAlignment="1">
      <alignment horizontal="center" vertical="center"/>
    </xf>
    <xf numFmtId="4" fontId="2" fillId="3" borderId="2" xfId="0" applyNumberFormat="1" applyFont="1" applyFill="1" applyBorder="1" applyAlignment="1">
      <alignment horizontal="center" vertical="center"/>
    </xf>
    <xf numFmtId="4" fontId="2" fillId="3" borderId="7" xfId="0" applyNumberFormat="1" applyFont="1" applyFill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/>
    </xf>
    <xf numFmtId="4" fontId="1" fillId="2" borderId="2" xfId="0" applyNumberFormat="1" applyFont="1" applyFill="1" applyBorder="1" applyAlignment="1">
      <alignment horizontal="center" vertical="center"/>
    </xf>
    <xf numFmtId="4" fontId="12" fillId="4" borderId="1" xfId="0" applyNumberFormat="1" applyFont="1" applyFill="1" applyBorder="1" applyAlignment="1">
      <alignment horizontal="center" vertical="center"/>
    </xf>
    <xf numFmtId="4" fontId="18" fillId="0" borderId="1" xfId="0" applyNumberFormat="1" applyFont="1" applyBorder="1" applyAlignment="1">
      <alignment horizontal="center" vertical="center"/>
    </xf>
    <xf numFmtId="4" fontId="19" fillId="3" borderId="1" xfId="0" applyNumberFormat="1" applyFont="1" applyFill="1" applyBorder="1" applyAlignment="1">
      <alignment horizontal="center" vertical="center"/>
    </xf>
    <xf numFmtId="4" fontId="18" fillId="2" borderId="1" xfId="0" applyNumberFormat="1" applyFont="1" applyFill="1" applyBorder="1" applyAlignment="1">
      <alignment horizontal="center" vertical="center"/>
    </xf>
    <xf numFmtId="4" fontId="18" fillId="4" borderId="1" xfId="0" applyNumberFormat="1" applyFont="1" applyFill="1" applyBorder="1" applyAlignment="1">
      <alignment horizontal="center" vertical="center"/>
    </xf>
    <xf numFmtId="3" fontId="3" fillId="0" borderId="8" xfId="0" applyNumberFormat="1" applyFont="1" applyBorder="1" applyAlignment="1">
      <alignment horizontal="center" vertical="center"/>
    </xf>
    <xf numFmtId="0" fontId="13" fillId="0" borderId="0" xfId="0" applyFont="1" applyAlignment="1">
      <alignment horizontal="right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2" fontId="17" fillId="0" borderId="0" xfId="0" applyNumberFormat="1" applyFont="1" applyAlignment="1">
      <alignment horizontal="right" vertical="center"/>
    </xf>
    <xf numFmtId="0" fontId="17" fillId="0" borderId="0" xfId="0" applyFont="1" applyAlignment="1">
      <alignment horizontal="right" vertical="center"/>
    </xf>
    <xf numFmtId="0" fontId="13" fillId="0" borderId="0" xfId="0" applyFont="1" applyAlignment="1">
      <alignment horizontal="center"/>
    </xf>
    <xf numFmtId="0" fontId="5" fillId="0" borderId="0" xfId="0" applyFont="1" applyAlignment="1">
      <alignment horizontal="right" vertical="justify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3" fillId="5" borderId="0" xfId="0" applyFont="1" applyFill="1" applyAlignment="1">
      <alignment horizontal="center" vertical="center"/>
    </xf>
    <xf numFmtId="0" fontId="8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 vertical="justify"/>
    </xf>
    <xf numFmtId="0" fontId="4" fillId="0" borderId="0" xfId="0" applyFont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5" fillId="0" borderId="11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42"/>
  <sheetViews>
    <sheetView tabSelected="1" workbookViewId="0">
      <selection activeCell="W21" sqref="W21"/>
    </sheetView>
  </sheetViews>
  <sheetFormatPr defaultRowHeight="12.75" x14ac:dyDescent="0.2"/>
  <cols>
    <col min="2" max="2" width="47" customWidth="1"/>
    <col min="4" max="4" width="11.28515625" customWidth="1"/>
    <col min="5" max="12" width="0" hidden="1" customWidth="1"/>
    <col min="13" max="13" width="51" customWidth="1"/>
  </cols>
  <sheetData>
    <row r="1" spans="1:13" x14ac:dyDescent="0.2">
      <c r="M1" s="38" t="s">
        <v>33</v>
      </c>
    </row>
    <row r="2" spans="1:13" x14ac:dyDescent="0.2">
      <c r="M2" s="38" t="s">
        <v>40</v>
      </c>
    </row>
    <row r="3" spans="1:13" x14ac:dyDescent="0.2">
      <c r="M3" s="38" t="s">
        <v>41</v>
      </c>
    </row>
    <row r="4" spans="1:13" x14ac:dyDescent="0.2">
      <c r="I4" s="55" t="s">
        <v>31</v>
      </c>
      <c r="J4" s="55"/>
      <c r="K4" s="55"/>
      <c r="L4" s="55"/>
      <c r="M4" s="55"/>
    </row>
    <row r="5" spans="1:13" x14ac:dyDescent="0.2">
      <c r="I5" s="55" t="s">
        <v>36</v>
      </c>
      <c r="J5" s="55"/>
      <c r="K5" s="55"/>
      <c r="L5" s="55"/>
      <c r="M5" s="55"/>
    </row>
    <row r="6" spans="1:13" x14ac:dyDescent="0.2">
      <c r="I6" s="55" t="s">
        <v>37</v>
      </c>
      <c r="J6" s="55"/>
      <c r="K6" s="55"/>
      <c r="L6" s="55"/>
      <c r="M6" s="55"/>
    </row>
    <row r="7" spans="1:13" ht="15" x14ac:dyDescent="0.2">
      <c r="B7" s="30"/>
      <c r="C7" s="1"/>
      <c r="D7" s="1"/>
      <c r="E7" s="1"/>
      <c r="F7" s="1"/>
      <c r="G7" s="1"/>
      <c r="H7" s="1"/>
      <c r="I7" s="55" t="s">
        <v>38</v>
      </c>
      <c r="J7" s="55"/>
      <c r="K7" s="55"/>
      <c r="L7" s="55"/>
      <c r="M7" s="55"/>
    </row>
    <row r="8" spans="1:13" ht="15" x14ac:dyDescent="0.25">
      <c r="B8" s="30"/>
      <c r="C8" s="1"/>
      <c r="D8" s="1"/>
      <c r="E8" s="1"/>
      <c r="F8" s="1"/>
      <c r="G8" s="1"/>
      <c r="H8" s="1"/>
      <c r="I8" s="32"/>
      <c r="J8" s="32"/>
      <c r="K8" s="32"/>
      <c r="L8" s="32"/>
      <c r="M8" s="32"/>
    </row>
    <row r="9" spans="1:13" ht="13.5" x14ac:dyDescent="0.2">
      <c r="A9" s="56"/>
      <c r="B9" s="56"/>
      <c r="C9" s="56"/>
      <c r="D9" s="33"/>
      <c r="E9" s="33"/>
      <c r="F9" s="33"/>
      <c r="G9" s="33"/>
      <c r="H9" s="33"/>
      <c r="I9" s="57" t="s">
        <v>39</v>
      </c>
      <c r="J9" s="57"/>
      <c r="K9" s="57"/>
      <c r="L9" s="57"/>
      <c r="M9" s="57"/>
    </row>
    <row r="10" spans="1:13" ht="15" customHeight="1" x14ac:dyDescent="0.2">
      <c r="A10" s="34"/>
      <c r="B10" s="33"/>
      <c r="C10" s="35"/>
      <c r="D10" s="33"/>
      <c r="E10" s="33"/>
      <c r="F10" s="33"/>
      <c r="G10" s="33"/>
      <c r="H10" s="56" t="s">
        <v>19</v>
      </c>
      <c r="I10" s="56"/>
      <c r="J10" s="56"/>
      <c r="K10" s="36">
        <f>M39</f>
        <v>101287</v>
      </c>
      <c r="L10" s="36"/>
      <c r="M10" s="37" t="s">
        <v>34</v>
      </c>
    </row>
    <row r="11" spans="1:13" ht="14.25" x14ac:dyDescent="0.2">
      <c r="A11" s="34"/>
      <c r="B11" s="33"/>
      <c r="C11" s="33"/>
      <c r="D11" s="33"/>
      <c r="E11" s="33"/>
      <c r="F11" s="33"/>
      <c r="G11" s="33"/>
      <c r="H11" s="58">
        <f>M39</f>
        <v>101287</v>
      </c>
      <c r="I11" s="59"/>
      <c r="J11" s="59"/>
      <c r="K11" s="59"/>
      <c r="L11" s="59"/>
      <c r="M11" s="59"/>
    </row>
    <row r="12" spans="1:13" x14ac:dyDescent="0.2">
      <c r="A12" s="60" t="s">
        <v>35</v>
      </c>
      <c r="B12" s="60"/>
      <c r="C12" s="60"/>
      <c r="D12" s="60"/>
      <c r="E12" s="60"/>
      <c r="F12" s="60"/>
      <c r="G12" s="60"/>
      <c r="H12" s="60"/>
      <c r="I12" s="60"/>
      <c r="J12" s="60"/>
      <c r="K12" s="60"/>
      <c r="L12" s="60"/>
      <c r="M12" s="60"/>
    </row>
    <row r="13" spans="1:13" x14ac:dyDescent="0.2">
      <c r="A13" s="55" t="s">
        <v>24</v>
      </c>
      <c r="B13" s="55"/>
      <c r="C13" s="55"/>
      <c r="D13" s="55"/>
      <c r="E13" s="55"/>
      <c r="F13" s="55"/>
      <c r="G13" s="55"/>
      <c r="H13" s="55"/>
      <c r="I13" s="55"/>
      <c r="J13" s="55"/>
      <c r="K13" s="55"/>
      <c r="L13" s="55"/>
      <c r="M13" s="55"/>
    </row>
    <row r="14" spans="1:13" x14ac:dyDescent="0.2">
      <c r="A14" s="61" t="s">
        <v>9</v>
      </c>
      <c r="B14" s="61"/>
      <c r="C14" s="61"/>
      <c r="D14" s="61"/>
      <c r="E14" s="61"/>
      <c r="F14" s="61"/>
      <c r="G14" s="61"/>
      <c r="H14" s="61"/>
      <c r="I14" s="61"/>
      <c r="J14" s="61"/>
      <c r="K14" s="61"/>
      <c r="L14" s="61"/>
      <c r="M14" s="61"/>
    </row>
    <row r="16" spans="1:13" ht="16.5" x14ac:dyDescent="0.2">
      <c r="B16" s="64" t="s">
        <v>42</v>
      </c>
      <c r="C16" s="64"/>
      <c r="D16" s="64"/>
      <c r="E16" s="64"/>
      <c r="F16" s="64"/>
      <c r="G16" s="64"/>
      <c r="H16" s="64"/>
      <c r="I16" s="64"/>
      <c r="J16" s="64"/>
      <c r="K16" s="64"/>
      <c r="L16" s="64"/>
      <c r="M16" s="64"/>
    </row>
    <row r="17" spans="1:13" ht="15" x14ac:dyDescent="0.3">
      <c r="A17" s="65" t="s">
        <v>15</v>
      </c>
      <c r="B17" s="66"/>
      <c r="C17" s="66"/>
      <c r="D17" s="66"/>
      <c r="E17" s="66"/>
      <c r="F17" s="66"/>
      <c r="G17" s="66"/>
      <c r="H17" s="66"/>
      <c r="I17" s="66"/>
      <c r="J17" s="66"/>
      <c r="K17" s="66"/>
      <c r="L17" s="66"/>
      <c r="M17" s="66"/>
    </row>
    <row r="18" spans="1:13" ht="13.5" thickBot="1" x14ac:dyDescent="0.25">
      <c r="A18" s="67" t="s">
        <v>8</v>
      </c>
      <c r="B18" s="67"/>
      <c r="C18" s="67"/>
      <c r="D18" s="67"/>
      <c r="E18" s="67"/>
      <c r="F18" s="67"/>
      <c r="G18" s="67"/>
      <c r="H18" s="67"/>
      <c r="I18" s="67"/>
      <c r="J18" s="67"/>
      <c r="K18" s="67"/>
      <c r="L18" s="67"/>
      <c r="M18" s="67"/>
    </row>
    <row r="19" spans="1:13" ht="25.5" x14ac:dyDescent="0.2">
      <c r="A19" s="18" t="s">
        <v>17</v>
      </c>
      <c r="B19" s="31" t="s">
        <v>0</v>
      </c>
      <c r="C19" s="31" t="s">
        <v>5</v>
      </c>
      <c r="D19" s="31" t="s">
        <v>1</v>
      </c>
      <c r="E19" s="62" t="s">
        <v>2</v>
      </c>
      <c r="F19" s="63"/>
      <c r="G19" s="62" t="s">
        <v>3</v>
      </c>
      <c r="H19" s="63"/>
      <c r="I19" s="62" t="s">
        <v>4</v>
      </c>
      <c r="J19" s="63"/>
      <c r="K19" s="28" t="s">
        <v>23</v>
      </c>
      <c r="L19" s="28" t="s">
        <v>30</v>
      </c>
      <c r="M19" s="12" t="s">
        <v>32</v>
      </c>
    </row>
    <row r="20" spans="1:13" ht="13.5" x14ac:dyDescent="0.2">
      <c r="A20" s="13">
        <v>1</v>
      </c>
      <c r="B20" s="3">
        <v>2</v>
      </c>
      <c r="C20" s="6">
        <v>3</v>
      </c>
      <c r="D20" s="3">
        <v>4</v>
      </c>
      <c r="E20" s="6">
        <v>6</v>
      </c>
      <c r="F20" s="3">
        <v>7</v>
      </c>
      <c r="G20" s="6">
        <v>8</v>
      </c>
      <c r="H20" s="3">
        <v>9</v>
      </c>
      <c r="I20" s="6">
        <v>10</v>
      </c>
      <c r="J20" s="3">
        <v>11</v>
      </c>
      <c r="K20" s="8">
        <v>12</v>
      </c>
      <c r="L20" s="8"/>
      <c r="M20" s="14">
        <v>13</v>
      </c>
    </row>
    <row r="21" spans="1:13" ht="19.5" customHeight="1" x14ac:dyDescent="0.2">
      <c r="A21" s="13">
        <v>1</v>
      </c>
      <c r="B21" s="9" t="s">
        <v>10</v>
      </c>
      <c r="C21" s="3">
        <v>1</v>
      </c>
      <c r="D21" s="50">
        <v>12000</v>
      </c>
      <c r="E21" s="40">
        <v>7</v>
      </c>
      <c r="F21" s="40">
        <v>600</v>
      </c>
      <c r="G21" s="40">
        <v>0.15</v>
      </c>
      <c r="H21" s="40">
        <f t="shared" ref="H21:H26" si="0">(D21+F21)*G21</f>
        <v>1890</v>
      </c>
      <c r="I21" s="40">
        <v>0.5</v>
      </c>
      <c r="J21" s="40">
        <f t="shared" ref="J21:J26" si="1">(D21+F21+H21)*I21</f>
        <v>7245</v>
      </c>
      <c r="K21" s="41"/>
      <c r="L21" s="39">
        <v>12000</v>
      </c>
      <c r="M21" s="42">
        <f>D21</f>
        <v>12000</v>
      </c>
    </row>
    <row r="22" spans="1:13" ht="17.25" customHeight="1" x14ac:dyDescent="0.2">
      <c r="A22" s="13">
        <v>2</v>
      </c>
      <c r="B22" s="9" t="s">
        <v>12</v>
      </c>
      <c r="C22" s="3">
        <v>1</v>
      </c>
      <c r="D22" s="50">
        <v>11000</v>
      </c>
      <c r="E22" s="40">
        <v>11</v>
      </c>
      <c r="F22" s="40">
        <v>400</v>
      </c>
      <c r="G22" s="40">
        <v>0</v>
      </c>
      <c r="H22" s="40">
        <f t="shared" si="0"/>
        <v>0</v>
      </c>
      <c r="I22" s="40">
        <v>0.5</v>
      </c>
      <c r="J22" s="40">
        <f t="shared" si="1"/>
        <v>5700</v>
      </c>
      <c r="K22" s="41"/>
      <c r="L22" s="39">
        <v>11000</v>
      </c>
      <c r="M22" s="42">
        <f t="shared" ref="M22:M26" si="2">D22</f>
        <v>11000</v>
      </c>
    </row>
    <row r="23" spans="1:13" ht="29.25" customHeight="1" x14ac:dyDescent="0.2">
      <c r="A23" s="13">
        <v>3</v>
      </c>
      <c r="B23" s="10" t="s">
        <v>18</v>
      </c>
      <c r="C23" s="3">
        <v>1</v>
      </c>
      <c r="D23" s="50">
        <v>11000</v>
      </c>
      <c r="E23" s="40">
        <v>11</v>
      </c>
      <c r="F23" s="40">
        <v>400</v>
      </c>
      <c r="G23" s="40">
        <v>0</v>
      </c>
      <c r="H23" s="40">
        <f t="shared" si="0"/>
        <v>0</v>
      </c>
      <c r="I23" s="40">
        <v>0.5</v>
      </c>
      <c r="J23" s="40">
        <f t="shared" si="1"/>
        <v>5700</v>
      </c>
      <c r="K23" s="41"/>
      <c r="L23" s="39">
        <v>11000</v>
      </c>
      <c r="M23" s="42">
        <f t="shared" si="2"/>
        <v>11000</v>
      </c>
    </row>
    <row r="24" spans="1:13" ht="22.5" customHeight="1" x14ac:dyDescent="0.2">
      <c r="A24" s="13">
        <v>4</v>
      </c>
      <c r="B24" s="10" t="s">
        <v>13</v>
      </c>
      <c r="C24" s="3">
        <v>1</v>
      </c>
      <c r="D24" s="50">
        <v>11000</v>
      </c>
      <c r="E24" s="40">
        <v>12</v>
      </c>
      <c r="F24" s="40">
        <v>350</v>
      </c>
      <c r="G24" s="40">
        <v>0.2</v>
      </c>
      <c r="H24" s="40">
        <f t="shared" si="0"/>
        <v>2270</v>
      </c>
      <c r="I24" s="40">
        <v>0.5</v>
      </c>
      <c r="J24" s="40">
        <f t="shared" si="1"/>
        <v>6810</v>
      </c>
      <c r="K24" s="41"/>
      <c r="L24" s="39">
        <v>11000</v>
      </c>
      <c r="M24" s="42">
        <f t="shared" si="2"/>
        <v>11000</v>
      </c>
    </row>
    <row r="25" spans="1:13" ht="15" x14ac:dyDescent="0.2">
      <c r="A25" s="13">
        <v>5</v>
      </c>
      <c r="B25" s="9" t="s">
        <v>11</v>
      </c>
      <c r="C25" s="3">
        <v>1</v>
      </c>
      <c r="D25" s="50">
        <v>10000</v>
      </c>
      <c r="E25" s="40">
        <v>12</v>
      </c>
      <c r="F25" s="40">
        <v>350</v>
      </c>
      <c r="G25" s="43">
        <v>0.15</v>
      </c>
      <c r="H25" s="40">
        <f t="shared" si="0"/>
        <v>1552.5</v>
      </c>
      <c r="I25" s="40">
        <v>0.3</v>
      </c>
      <c r="J25" s="40">
        <f t="shared" si="1"/>
        <v>3570.75</v>
      </c>
      <c r="K25" s="41"/>
      <c r="L25" s="39">
        <v>10000</v>
      </c>
      <c r="M25" s="42">
        <f t="shared" si="2"/>
        <v>10000</v>
      </c>
    </row>
    <row r="26" spans="1:13" ht="20.25" customHeight="1" x14ac:dyDescent="0.2">
      <c r="A26" s="13">
        <v>6</v>
      </c>
      <c r="B26" s="9" t="s">
        <v>20</v>
      </c>
      <c r="C26" s="3">
        <v>1</v>
      </c>
      <c r="D26" s="50">
        <v>5300</v>
      </c>
      <c r="E26" s="40">
        <v>13</v>
      </c>
      <c r="F26" s="40">
        <v>300</v>
      </c>
      <c r="G26" s="40">
        <v>0.1</v>
      </c>
      <c r="H26" s="40">
        <f t="shared" si="0"/>
        <v>560</v>
      </c>
      <c r="I26" s="40">
        <v>0.5</v>
      </c>
      <c r="J26" s="40">
        <f t="shared" si="1"/>
        <v>3080</v>
      </c>
      <c r="K26" s="41"/>
      <c r="L26" s="39">
        <v>5300</v>
      </c>
      <c r="M26" s="42">
        <f t="shared" si="2"/>
        <v>5300</v>
      </c>
    </row>
    <row r="27" spans="1:13" ht="15" x14ac:dyDescent="0.2">
      <c r="A27" s="22"/>
      <c r="B27" s="23"/>
      <c r="C27" s="24">
        <f>SUM(C21:C26)</f>
        <v>6</v>
      </c>
      <c r="D27" s="51">
        <f>SUM(D21:D26)</f>
        <v>60300</v>
      </c>
      <c r="E27" s="44"/>
      <c r="F27" s="44">
        <f>SUM(F21:F26)</f>
        <v>2400</v>
      </c>
      <c r="G27" s="44"/>
      <c r="H27" s="44">
        <f>SUM(H21:H26)</f>
        <v>6272.5</v>
      </c>
      <c r="I27" s="44"/>
      <c r="J27" s="44">
        <f>SUM(J21:J26)</f>
        <v>32105.75</v>
      </c>
      <c r="K27" s="45"/>
      <c r="L27" s="45"/>
      <c r="M27" s="46">
        <f>SUM(M21:M26)</f>
        <v>60300</v>
      </c>
    </row>
    <row r="28" spans="1:13" ht="15" customHeight="1" x14ac:dyDescent="0.2">
      <c r="A28" s="15"/>
      <c r="B28" s="11" t="s">
        <v>25</v>
      </c>
      <c r="C28" s="17"/>
      <c r="D28" s="52"/>
      <c r="E28" s="47"/>
      <c r="F28" s="47"/>
      <c r="G28" s="47"/>
      <c r="H28" s="47"/>
      <c r="I28" s="47"/>
      <c r="J28" s="47"/>
      <c r="K28" s="48"/>
      <c r="L28" s="48"/>
      <c r="M28" s="42"/>
    </row>
    <row r="29" spans="1:13" ht="22.5" customHeight="1" x14ac:dyDescent="0.2">
      <c r="A29" s="13">
        <v>7</v>
      </c>
      <c r="B29" s="9" t="s">
        <v>29</v>
      </c>
      <c r="C29" s="3">
        <v>1</v>
      </c>
      <c r="D29" s="50">
        <v>6900</v>
      </c>
      <c r="E29" s="40">
        <v>13</v>
      </c>
      <c r="F29" s="40">
        <v>300</v>
      </c>
      <c r="G29" s="43">
        <v>0.25</v>
      </c>
      <c r="H29" s="40">
        <f>(D29+F29)*G29</f>
        <v>1800</v>
      </c>
      <c r="I29" s="40">
        <v>0.5</v>
      </c>
      <c r="J29" s="40">
        <f>(D29+F29+H29)*I29</f>
        <v>4500</v>
      </c>
      <c r="K29" s="41"/>
      <c r="L29" s="39">
        <v>6900</v>
      </c>
      <c r="M29" s="42">
        <f>D29</f>
        <v>6900</v>
      </c>
    </row>
    <row r="30" spans="1:13" ht="19.5" customHeight="1" x14ac:dyDescent="0.2">
      <c r="A30" s="13">
        <v>8</v>
      </c>
      <c r="B30" s="26" t="s">
        <v>26</v>
      </c>
      <c r="C30" s="3">
        <v>1</v>
      </c>
      <c r="D30" s="50">
        <v>4600</v>
      </c>
      <c r="E30" s="40">
        <v>14</v>
      </c>
      <c r="F30" s="40">
        <v>250</v>
      </c>
      <c r="G30" s="40">
        <v>0</v>
      </c>
      <c r="H30" s="40">
        <f>(D30+F30)*G30</f>
        <v>0</v>
      </c>
      <c r="I30" s="40">
        <v>0.5</v>
      </c>
      <c r="J30" s="40">
        <f>(D30+F30+H30)*I30</f>
        <v>2425</v>
      </c>
      <c r="K30" s="41"/>
      <c r="L30" s="39">
        <v>5100</v>
      </c>
      <c r="M30" s="42">
        <f t="shared" ref="M30" si="3">D30</f>
        <v>4600</v>
      </c>
    </row>
    <row r="31" spans="1:13" ht="15" x14ac:dyDescent="0.2">
      <c r="A31" s="22"/>
      <c r="B31" s="23"/>
      <c r="C31" s="25">
        <f>SUM(C29:C30)</f>
        <v>2</v>
      </c>
      <c r="D31" s="51">
        <f>SUM(D29:D30)</f>
        <v>11500</v>
      </c>
      <c r="E31" s="44"/>
      <c r="F31" s="44">
        <f>SUM(F29:F30)</f>
        <v>550</v>
      </c>
      <c r="G31" s="44"/>
      <c r="H31" s="44">
        <f>SUM(H29:H30)</f>
        <v>1800</v>
      </c>
      <c r="I31" s="44"/>
      <c r="J31" s="44">
        <f>SUM(J29:J30)</f>
        <v>6925</v>
      </c>
      <c r="K31" s="45"/>
      <c r="L31" s="45"/>
      <c r="M31" s="46">
        <f>SUM(M29:M30)</f>
        <v>11500</v>
      </c>
    </row>
    <row r="32" spans="1:13" ht="24.75" customHeight="1" x14ac:dyDescent="0.2">
      <c r="A32" s="15"/>
      <c r="B32" s="7" t="s">
        <v>14</v>
      </c>
      <c r="C32" s="17"/>
      <c r="D32" s="52"/>
      <c r="E32" s="47"/>
      <c r="F32" s="47"/>
      <c r="G32" s="47"/>
      <c r="H32" s="47"/>
      <c r="I32" s="47"/>
      <c r="J32" s="47"/>
      <c r="K32" s="48"/>
      <c r="L32" s="48"/>
      <c r="M32" s="42"/>
    </row>
    <row r="33" spans="1:13" ht="16.5" customHeight="1" x14ac:dyDescent="0.2">
      <c r="A33" s="13">
        <v>9</v>
      </c>
      <c r="B33" s="9" t="s">
        <v>26</v>
      </c>
      <c r="C33" s="3">
        <v>2</v>
      </c>
      <c r="D33" s="53">
        <v>4600</v>
      </c>
      <c r="E33" s="40">
        <v>13</v>
      </c>
      <c r="F33" s="40">
        <v>300</v>
      </c>
      <c r="G33" s="43">
        <v>0.3</v>
      </c>
      <c r="H33" s="40">
        <f>D33*G33</f>
        <v>1380</v>
      </c>
      <c r="I33" s="43">
        <v>0.5</v>
      </c>
      <c r="J33" s="40">
        <f t="shared" ref="J33:J36" si="4">(D33+F33+H33)*I33</f>
        <v>3140</v>
      </c>
      <c r="K33" s="41"/>
      <c r="L33" s="49">
        <v>4600</v>
      </c>
      <c r="M33" s="42">
        <f>D33*C33</f>
        <v>9200</v>
      </c>
    </row>
    <row r="34" spans="1:13" ht="15.75" customHeight="1" x14ac:dyDescent="0.2">
      <c r="A34" s="13">
        <v>10</v>
      </c>
      <c r="B34" s="10" t="s">
        <v>27</v>
      </c>
      <c r="C34" s="3">
        <v>1</v>
      </c>
      <c r="D34" s="50">
        <v>4540</v>
      </c>
      <c r="E34" s="40">
        <v>8</v>
      </c>
      <c r="F34" s="40">
        <v>550</v>
      </c>
      <c r="G34" s="40">
        <v>0.25</v>
      </c>
      <c r="H34" s="40">
        <f>(D34+F34)*G34</f>
        <v>1272.5</v>
      </c>
      <c r="I34" s="40">
        <v>0.5</v>
      </c>
      <c r="J34" s="40">
        <f t="shared" si="4"/>
        <v>3181.25</v>
      </c>
      <c r="K34" s="41"/>
      <c r="L34" s="39">
        <v>4540</v>
      </c>
      <c r="M34" s="42">
        <f t="shared" ref="M34:M35" si="5">D34</f>
        <v>4540</v>
      </c>
    </row>
    <row r="35" spans="1:13" ht="15" x14ac:dyDescent="0.2">
      <c r="A35" s="13">
        <v>11</v>
      </c>
      <c r="B35" s="9" t="s">
        <v>6</v>
      </c>
      <c r="C35" s="3">
        <v>1</v>
      </c>
      <c r="D35" s="53">
        <v>3565</v>
      </c>
      <c r="E35" s="40"/>
      <c r="F35" s="40">
        <v>0</v>
      </c>
      <c r="G35" s="40">
        <v>0</v>
      </c>
      <c r="H35" s="40">
        <f>(D35+F35)*G35</f>
        <v>0</v>
      </c>
      <c r="I35" s="40">
        <v>0.5</v>
      </c>
      <c r="J35" s="40">
        <f t="shared" si="4"/>
        <v>1782.5</v>
      </c>
      <c r="K35" s="41">
        <v>1152.5</v>
      </c>
      <c r="L35" s="41"/>
      <c r="M35" s="42">
        <f t="shared" si="5"/>
        <v>3565</v>
      </c>
    </row>
    <row r="36" spans="1:13" ht="28.5" customHeight="1" x14ac:dyDescent="0.2">
      <c r="A36" s="13">
        <v>12</v>
      </c>
      <c r="B36" s="10" t="s">
        <v>21</v>
      </c>
      <c r="C36" s="3">
        <v>2</v>
      </c>
      <c r="D36" s="53">
        <v>3541</v>
      </c>
      <c r="E36" s="40"/>
      <c r="F36" s="40">
        <v>0</v>
      </c>
      <c r="G36" s="40">
        <v>0</v>
      </c>
      <c r="H36" s="40">
        <f>(D36+F36)*G36</f>
        <v>0</v>
      </c>
      <c r="I36" s="40">
        <v>0.1</v>
      </c>
      <c r="J36" s="40">
        <f t="shared" si="4"/>
        <v>354.1</v>
      </c>
      <c r="K36" s="41">
        <v>2604.9</v>
      </c>
      <c r="L36" s="41"/>
      <c r="M36" s="42">
        <f>C36*D36</f>
        <v>7082</v>
      </c>
    </row>
    <row r="37" spans="1:13" ht="29.25" customHeight="1" x14ac:dyDescent="0.2">
      <c r="A37" s="13">
        <v>13</v>
      </c>
      <c r="B37" s="27" t="s">
        <v>28</v>
      </c>
      <c r="C37" s="3">
        <v>1</v>
      </c>
      <c r="D37" s="50">
        <v>5100</v>
      </c>
      <c r="E37" s="40">
        <v>6</v>
      </c>
      <c r="F37" s="40">
        <v>650</v>
      </c>
      <c r="G37" s="40">
        <v>0.4</v>
      </c>
      <c r="H37" s="40">
        <f>(D37+F37)*G37</f>
        <v>2300</v>
      </c>
      <c r="I37" s="40">
        <v>0.5</v>
      </c>
      <c r="J37" s="40">
        <f>(D37+F37+H37)*I37</f>
        <v>4025</v>
      </c>
      <c r="K37" s="41"/>
      <c r="L37" s="39">
        <v>5100</v>
      </c>
      <c r="M37" s="42">
        <f>D37</f>
        <v>5100</v>
      </c>
    </row>
    <row r="38" spans="1:13" ht="15" x14ac:dyDescent="0.2">
      <c r="A38" s="22"/>
      <c r="B38" s="23"/>
      <c r="C38" s="25">
        <f>SUM(C33:C37)</f>
        <v>7</v>
      </c>
      <c r="D38" s="51">
        <f>SUM(D33:D37)</f>
        <v>21346</v>
      </c>
      <c r="E38" s="51">
        <f t="shared" ref="E38:M38" si="6">SUM(E33:E37)</f>
        <v>27</v>
      </c>
      <c r="F38" s="51">
        <f t="shared" si="6"/>
        <v>1500</v>
      </c>
      <c r="G38" s="51">
        <f t="shared" si="6"/>
        <v>0.95000000000000007</v>
      </c>
      <c r="H38" s="51">
        <f t="shared" si="6"/>
        <v>4952.5</v>
      </c>
      <c r="I38" s="51">
        <f t="shared" si="6"/>
        <v>2.1</v>
      </c>
      <c r="J38" s="51">
        <f t="shared" si="6"/>
        <v>12482.85</v>
      </c>
      <c r="K38" s="51">
        <f t="shared" si="6"/>
        <v>3757.4</v>
      </c>
      <c r="L38" s="51">
        <f t="shared" si="6"/>
        <v>14240</v>
      </c>
      <c r="M38" s="51">
        <f t="shared" si="6"/>
        <v>29487</v>
      </c>
    </row>
    <row r="39" spans="1:13" ht="17.25" thickBot="1" x14ac:dyDescent="0.3">
      <c r="A39" s="19"/>
      <c r="B39" s="16" t="s">
        <v>7</v>
      </c>
      <c r="C39" s="20">
        <f t="shared" ref="C39:M39" si="7">C38+C31+C27</f>
        <v>15</v>
      </c>
      <c r="D39" s="54">
        <f t="shared" si="7"/>
        <v>93146</v>
      </c>
      <c r="E39" s="54">
        <f t="shared" si="7"/>
        <v>27</v>
      </c>
      <c r="F39" s="54">
        <f t="shared" si="7"/>
        <v>4450</v>
      </c>
      <c r="G39" s="54">
        <f t="shared" si="7"/>
        <v>0.95000000000000007</v>
      </c>
      <c r="H39" s="54">
        <f t="shared" si="7"/>
        <v>13025</v>
      </c>
      <c r="I39" s="54">
        <f t="shared" si="7"/>
        <v>2.1</v>
      </c>
      <c r="J39" s="54">
        <f t="shared" si="7"/>
        <v>51513.599999999999</v>
      </c>
      <c r="K39" s="54">
        <f t="shared" si="7"/>
        <v>3757.4</v>
      </c>
      <c r="L39" s="54">
        <f t="shared" si="7"/>
        <v>14240</v>
      </c>
      <c r="M39" s="54">
        <f t="shared" si="7"/>
        <v>101287</v>
      </c>
    </row>
    <row r="40" spans="1:13" ht="15" x14ac:dyDescent="0.2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2"/>
    </row>
    <row r="41" spans="1:13" ht="12.75" customHeight="1" x14ac:dyDescent="0.2">
      <c r="B41" s="4"/>
      <c r="C41" s="68"/>
      <c r="D41" s="68"/>
      <c r="E41" s="68" t="s">
        <v>16</v>
      </c>
      <c r="F41" s="68"/>
      <c r="G41" s="4"/>
      <c r="H41" s="69"/>
      <c r="I41" s="69"/>
      <c r="J41" s="4"/>
      <c r="K41" s="70"/>
      <c r="L41" s="70"/>
      <c r="M41" s="70"/>
    </row>
    <row r="42" spans="1:13" x14ac:dyDescent="0.2">
      <c r="B42" s="5"/>
      <c r="C42" s="68"/>
      <c r="D42" s="68"/>
      <c r="E42" s="68"/>
      <c r="F42" s="68"/>
      <c r="G42" s="21"/>
      <c r="H42" s="71" t="s">
        <v>22</v>
      </c>
      <c r="I42" s="71"/>
      <c r="J42" s="21"/>
      <c r="K42" s="29"/>
      <c r="L42" s="29"/>
      <c r="M42" s="21"/>
    </row>
  </sheetData>
  <mergeCells count="22">
    <mergeCell ref="C41:D42"/>
    <mergeCell ref="E41:F42"/>
    <mergeCell ref="H41:I41"/>
    <mergeCell ref="K41:M41"/>
    <mergeCell ref="H42:I42"/>
    <mergeCell ref="I19:J19"/>
    <mergeCell ref="G19:H19"/>
    <mergeCell ref="E19:F19"/>
    <mergeCell ref="B16:M16"/>
    <mergeCell ref="A17:M17"/>
    <mergeCell ref="A18:M18"/>
    <mergeCell ref="H10:J10"/>
    <mergeCell ref="H11:M11"/>
    <mergeCell ref="A12:M12"/>
    <mergeCell ref="A13:M13"/>
    <mergeCell ref="A14:M14"/>
    <mergeCell ref="I4:M4"/>
    <mergeCell ref="I5:M5"/>
    <mergeCell ref="I6:M6"/>
    <mergeCell ref="I7:M7"/>
    <mergeCell ref="A9:C9"/>
    <mergeCell ref="I9:M9"/>
  </mergeCells>
  <pageMargins left="0.70866141732283472" right="0.70866141732283472" top="0.23" bottom="0.32" header="0.2" footer="0.31496062992125984"/>
  <pageSetup paperSize="9" scale="8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ВК</vt:lpstr>
    </vt:vector>
  </TitlesOfParts>
  <Company>RADA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GL_BUH</dc:creator>
  <cp:lastModifiedBy>Марина Іваненко</cp:lastModifiedBy>
  <cp:lastPrinted>2023-12-07T14:42:12Z</cp:lastPrinted>
  <dcterms:created xsi:type="dcterms:W3CDTF">2009-12-26T10:09:21Z</dcterms:created>
  <dcterms:modified xsi:type="dcterms:W3CDTF">2023-12-07T14:42:33Z</dcterms:modified>
</cp:coreProperties>
</file>