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2\18 сесія 16.12.2022\Рішення сайт\"/>
    </mc:Choice>
  </mc:AlternateContent>
  <xr:revisionPtr revIDLastSave="0" documentId="8_{B4C06F95-EEA6-43FF-8BBA-3A1030A8D2C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ля звіту на 01.01.23" sheetId="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2" i="42" l="1"/>
  <c r="R23" i="42"/>
  <c r="R24" i="42"/>
  <c r="R25" i="42"/>
  <c r="R26" i="42"/>
  <c r="R27" i="42"/>
  <c r="R28" i="42"/>
  <c r="R29" i="42"/>
  <c r="R30" i="42"/>
  <c r="R31" i="42"/>
  <c r="R32" i="42"/>
  <c r="R33" i="42"/>
  <c r="R21" i="42"/>
  <c r="J34" i="42"/>
  <c r="G34" i="42"/>
  <c r="F34" i="42"/>
  <c r="O33" i="42"/>
  <c r="K33" i="42"/>
  <c r="I33" i="42"/>
  <c r="O32" i="42"/>
  <c r="K32" i="42"/>
  <c r="I32" i="42"/>
  <c r="O31" i="42"/>
  <c r="K31" i="42"/>
  <c r="I31" i="42"/>
  <c r="O30" i="42"/>
  <c r="K30" i="42"/>
  <c r="I30" i="42"/>
  <c r="K29" i="42"/>
  <c r="I29" i="42"/>
  <c r="K28" i="42"/>
  <c r="I28" i="42"/>
  <c r="K27" i="42"/>
  <c r="I27" i="42"/>
  <c r="K26" i="42"/>
  <c r="I26" i="42"/>
  <c r="K25" i="42"/>
  <c r="I25" i="42"/>
  <c r="K24" i="42"/>
  <c r="I24" i="42"/>
  <c r="K23" i="42"/>
  <c r="I23" i="42"/>
  <c r="K22" i="42"/>
  <c r="I22" i="42"/>
  <c r="K21" i="42"/>
  <c r="M21" i="42" s="1"/>
  <c r="M34" i="42" s="1"/>
  <c r="I21" i="42"/>
  <c r="I34" i="42" s="1"/>
  <c r="O27" i="42" l="1"/>
  <c r="O29" i="42"/>
  <c r="K34" i="42"/>
  <c r="O22" i="42"/>
  <c r="O23" i="42"/>
  <c r="O24" i="42"/>
  <c r="O25" i="42"/>
  <c r="O26" i="42"/>
  <c r="O28" i="42"/>
  <c r="O21" i="42"/>
  <c r="O34" i="42" l="1"/>
  <c r="R34" i="42"/>
  <c r="O11" i="42" s="1"/>
</calcChain>
</file>

<file path=xl/sharedStrings.xml><?xml version="1.0" encoding="utf-8"?>
<sst xmlns="http://schemas.openxmlformats.org/spreadsheetml/2006/main" count="68" uniqueCount="48">
  <si>
    <t>Посада</t>
  </si>
  <si>
    <t>Оклад</t>
  </si>
  <si>
    <t>Вислуга</t>
  </si>
  <si>
    <t>Премія</t>
  </si>
  <si>
    <t>Всього на місяць:</t>
  </si>
  <si>
    <t>Водій</t>
  </si>
  <si>
    <t>ЗАТВЕРДЖЕНО</t>
  </si>
  <si>
    <t>(назва установи)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</si>
  <si>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</si>
  <si>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</si>
  <si>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Розряд</t>
  </si>
  <si>
    <t xml:space="preserve">   по Місцевій пожежній охороні Сурсько - Литовської сільської ради  </t>
  </si>
  <si>
    <t>Начальник частини</t>
  </si>
  <si>
    <t>Начальник караулу</t>
  </si>
  <si>
    <t>Пожежник</t>
  </si>
  <si>
    <t>Нічні</t>
  </si>
  <si>
    <t>Середньомісячна норма годин та нічні</t>
  </si>
  <si>
    <t>Надбавка за складність, напруженість 50%</t>
  </si>
  <si>
    <t>Надбавка за класність 25%</t>
  </si>
  <si>
    <t>доплата до МЗП</t>
  </si>
  <si>
    <t>167/64</t>
  </si>
  <si>
    <t>Юлія ПОПОВА</t>
  </si>
  <si>
    <t>Челомов Ю.О.</t>
  </si>
  <si>
    <t xml:space="preserve">Бобильов </t>
  </si>
  <si>
    <t>Ігнатенко</t>
  </si>
  <si>
    <t>Бараненко</t>
  </si>
  <si>
    <t>Тарасевич</t>
  </si>
  <si>
    <t>Вітрук</t>
  </si>
  <si>
    <t>Ященко</t>
  </si>
  <si>
    <t>Коровін</t>
  </si>
  <si>
    <t>Парфьонов</t>
  </si>
  <si>
    <t>Пустовий</t>
  </si>
  <si>
    <t>Міса</t>
  </si>
  <si>
    <t>Горілий</t>
  </si>
  <si>
    <r>
      <t>Лук</t>
    </r>
    <r>
      <rPr>
        <sz val="9"/>
        <rFont val="Calibri"/>
        <family val="2"/>
        <charset val="204"/>
      </rPr>
      <t>'</t>
    </r>
    <r>
      <rPr>
        <sz val="9"/>
        <rFont val="Book Antiqua"/>
        <family val="1"/>
        <charset val="204"/>
      </rPr>
      <t>яненко</t>
    </r>
  </si>
  <si>
    <t>Наказ Міністерства фінансів України</t>
  </si>
  <si>
    <t>від 28.01.2002 №57 (у редакції наказу</t>
  </si>
  <si>
    <t>Міністерства фінаннсів України від 26.11.2012 №1220)</t>
  </si>
  <si>
    <t xml:space="preserve">               </t>
  </si>
  <si>
    <t>З місячним фондом оплати праці</t>
  </si>
  <si>
    <t>Сільський голова</t>
  </si>
  <si>
    <t>________________ Григорій АНДРЄЄВ</t>
  </si>
  <si>
    <t>Кількість</t>
  </si>
  <si>
    <r>
      <t xml:space="preserve">штат у кількості </t>
    </r>
    <r>
      <rPr>
        <u/>
        <sz val="9"/>
        <rFont val="Times New Roman"/>
        <family val="1"/>
        <charset val="204"/>
      </rPr>
      <t xml:space="preserve">   13  </t>
    </r>
    <r>
      <rPr>
        <sz val="9"/>
        <rFont val="Times New Roman"/>
        <family val="1"/>
        <charset val="204"/>
      </rPr>
      <t xml:space="preserve"> штатних  одиниць</t>
    </r>
  </si>
  <si>
    <t xml:space="preserve">Додаток 2 до рішення сесії </t>
  </si>
  <si>
    <t>від 16.12.2022 року</t>
  </si>
  <si>
    <t>Типовий штатний розпис  на 2023  рік</t>
  </si>
  <si>
    <t>№ 1004-18/VIII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</si>
</sst>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 Cyr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Book Antiqua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4"/>
      <name val="Book Antiqua"/>
      <family val="1"/>
      <charset val="204"/>
    </font>
    <font>
      <b/>
      <u/>
      <sz val="14"/>
      <name val="Book Antiqua"/>
      <family val="1"/>
      <charset val="204"/>
    </font>
    <font>
      <sz val="9"/>
      <name val="Arial Cyr"/>
      <charset val="204"/>
    </font>
    <font>
      <sz val="9"/>
      <name val="Book Antiqua"/>
      <family val="1"/>
      <charset val="204"/>
    </font>
    <font>
      <b/>
      <sz val="9"/>
      <name val="Book Antiqua"/>
      <family val="1"/>
      <charset val="204"/>
    </font>
    <font>
      <sz val="9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0" fontId="10" fillId="0" borderId="6" xfId="0" applyFont="1" applyBorder="1"/>
    <xf numFmtId="0" fontId="12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9" fontId="11" fillId="3" borderId="1" xfId="0" applyNumberFormat="1" applyFont="1" applyFill="1" applyBorder="1" applyAlignment="1">
      <alignment horizontal="center" vertical="center"/>
    </xf>
    <xf numFmtId="9" fontId="11" fillId="3" borderId="1" xfId="1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top" wrapText="1"/>
    </xf>
    <xf numFmtId="1" fontId="12" fillId="2" borderId="5" xfId="0" applyNumberFormat="1" applyFont="1" applyFill="1" applyBorder="1" applyAlignment="1">
      <alignment horizontal="center" vertical="center"/>
    </xf>
    <xf numFmtId="1" fontId="12" fillId="2" borderId="14" xfId="0" applyNumberFormat="1" applyFont="1" applyFill="1" applyBorder="1" applyAlignment="1">
      <alignment horizontal="center" vertical="center"/>
    </xf>
    <xf numFmtId="2" fontId="12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justify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2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justify"/>
    </xf>
    <xf numFmtId="0" fontId="14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workbookViewId="0">
      <selection activeCell="F6" sqref="F6"/>
    </sheetView>
  </sheetViews>
  <sheetFormatPr defaultRowHeight="12.75" x14ac:dyDescent="0.2"/>
  <cols>
    <col min="1" max="1" width="6.7109375" customWidth="1"/>
    <col min="2" max="2" width="34.7109375" customWidth="1"/>
    <col min="3" max="5" width="0" hidden="1" customWidth="1"/>
    <col min="6" max="6" width="8.7109375" customWidth="1"/>
    <col min="7" max="7" width="19.140625" customWidth="1"/>
    <col min="8" max="17" width="0" hidden="1" customWidth="1"/>
    <col min="18" max="18" width="45.140625" customWidth="1"/>
  </cols>
  <sheetData>
    <row r="1" spans="1:18" x14ac:dyDescent="0.2">
      <c r="K1" s="37"/>
      <c r="L1" s="37"/>
      <c r="M1" s="37"/>
      <c r="N1" s="37"/>
      <c r="O1" s="37"/>
      <c r="P1" s="37"/>
      <c r="Q1" s="37"/>
      <c r="R1" s="37" t="s">
        <v>44</v>
      </c>
    </row>
    <row r="2" spans="1:18" x14ac:dyDescent="0.2">
      <c r="K2" s="37"/>
      <c r="L2" s="37"/>
      <c r="M2" s="37"/>
      <c r="N2" s="37"/>
      <c r="O2" s="37"/>
      <c r="P2" s="37"/>
      <c r="Q2" s="37"/>
      <c r="R2" s="37" t="s">
        <v>45</v>
      </c>
    </row>
    <row r="3" spans="1:18" x14ac:dyDescent="0.2">
      <c r="K3" s="37"/>
      <c r="L3" s="37"/>
      <c r="M3" s="37"/>
      <c r="N3" s="37"/>
      <c r="O3" s="37"/>
      <c r="P3" s="37"/>
      <c r="Q3" s="37"/>
      <c r="R3" s="37" t="s">
        <v>47</v>
      </c>
    </row>
    <row r="4" spans="1:18" x14ac:dyDescent="0.2">
      <c r="K4" s="37"/>
      <c r="L4" s="37"/>
      <c r="M4" s="37"/>
      <c r="N4" s="37"/>
      <c r="O4" s="44" t="s">
        <v>6</v>
      </c>
      <c r="P4" s="44"/>
      <c r="Q4" s="44"/>
      <c r="R4" s="44"/>
    </row>
    <row r="5" spans="1:18" x14ac:dyDescent="0.2">
      <c r="K5" s="37"/>
      <c r="L5" s="37"/>
      <c r="M5" s="37"/>
      <c r="N5" s="37"/>
      <c r="O5" s="44" t="s">
        <v>35</v>
      </c>
      <c r="P5" s="44"/>
      <c r="Q5" s="44"/>
      <c r="R5" s="44"/>
    </row>
    <row r="6" spans="1:18" x14ac:dyDescent="0.2">
      <c r="K6" s="37"/>
      <c r="L6" s="37"/>
      <c r="M6" s="37"/>
      <c r="N6" s="37"/>
      <c r="O6" s="44" t="s">
        <v>36</v>
      </c>
      <c r="P6" s="44"/>
      <c r="Q6" s="44"/>
      <c r="R6" s="44"/>
    </row>
    <row r="7" spans="1:18" x14ac:dyDescent="0.2">
      <c r="K7" s="37"/>
      <c r="L7" s="37"/>
      <c r="M7" s="37"/>
      <c r="N7" s="44" t="s">
        <v>37</v>
      </c>
      <c r="O7" s="44"/>
      <c r="P7" s="44"/>
      <c r="Q7" s="44"/>
      <c r="R7" s="44"/>
    </row>
    <row r="8" spans="1:18" ht="13.5" x14ac:dyDescent="0.2">
      <c r="G8" s="4"/>
      <c r="H8" s="4"/>
      <c r="I8" s="4"/>
      <c r="J8" s="4"/>
      <c r="K8" s="36"/>
      <c r="L8" s="36"/>
      <c r="M8" s="36"/>
      <c r="N8" s="36"/>
      <c r="O8" s="38" t="s">
        <v>38</v>
      </c>
      <c r="P8" s="38"/>
      <c r="Q8" s="38"/>
      <c r="R8" s="38"/>
    </row>
    <row r="9" spans="1:18" ht="15" x14ac:dyDescent="0.2">
      <c r="B9" s="32"/>
      <c r="C9" s="32"/>
      <c r="D9" s="4"/>
      <c r="E9" s="4"/>
      <c r="F9" s="4"/>
      <c r="G9" s="4"/>
      <c r="H9" s="4"/>
      <c r="I9" s="4"/>
      <c r="J9" s="4"/>
      <c r="K9" s="42" t="s">
        <v>43</v>
      </c>
      <c r="L9" s="42"/>
      <c r="M9" s="42"/>
      <c r="N9" s="42"/>
      <c r="O9" s="42"/>
      <c r="P9" s="42"/>
      <c r="Q9" s="42"/>
      <c r="R9" s="42"/>
    </row>
    <row r="10" spans="1:18" ht="15" x14ac:dyDescent="0.2">
      <c r="B10" s="32"/>
      <c r="C10" s="32"/>
      <c r="D10" s="4"/>
      <c r="E10" s="4"/>
      <c r="F10" s="4"/>
      <c r="G10" s="4"/>
      <c r="H10" s="4"/>
      <c r="I10" s="4"/>
      <c r="J10" s="4"/>
      <c r="K10" s="36"/>
      <c r="L10" s="36"/>
      <c r="M10" s="36"/>
      <c r="N10" s="36"/>
      <c r="O10" s="42" t="s">
        <v>39</v>
      </c>
      <c r="P10" s="42"/>
      <c r="Q10" s="42"/>
      <c r="R10" s="42"/>
    </row>
    <row r="11" spans="1:18" ht="15" x14ac:dyDescent="0.2">
      <c r="B11" s="32"/>
      <c r="C11" s="32"/>
      <c r="D11" s="4"/>
      <c r="E11" s="4"/>
      <c r="F11" s="4"/>
      <c r="G11" s="4"/>
      <c r="H11" s="4"/>
      <c r="I11" s="4"/>
      <c r="J11" s="4"/>
      <c r="K11" s="36"/>
      <c r="L11" s="36"/>
      <c r="M11" s="36"/>
      <c r="N11" s="36"/>
      <c r="O11" s="39">
        <f>R34</f>
        <v>53637</v>
      </c>
      <c r="P11" s="40"/>
      <c r="Q11" s="40"/>
      <c r="R11" s="40"/>
    </row>
    <row r="12" spans="1:18" ht="15" x14ac:dyDescent="0.2">
      <c r="B12" s="32"/>
      <c r="C12" s="32"/>
      <c r="D12" s="4"/>
      <c r="E12" s="4"/>
      <c r="F12" s="4"/>
      <c r="G12" s="4"/>
      <c r="H12" s="4"/>
      <c r="I12" s="4"/>
      <c r="J12" s="4"/>
      <c r="K12" s="36"/>
      <c r="L12" s="36"/>
      <c r="M12" s="36"/>
      <c r="N12" s="36"/>
      <c r="O12" s="41" t="s">
        <v>40</v>
      </c>
      <c r="P12" s="42"/>
      <c r="Q12" s="42"/>
      <c r="R12" s="42"/>
    </row>
    <row r="13" spans="1:18" ht="15" x14ac:dyDescent="0.2">
      <c r="B13" s="32"/>
      <c r="C13" s="32"/>
      <c r="D13" s="4"/>
      <c r="E13" s="4"/>
      <c r="F13" s="4"/>
      <c r="G13" s="4"/>
      <c r="H13" s="4"/>
      <c r="I13" s="4"/>
      <c r="J13" s="4"/>
      <c r="K13" s="36"/>
      <c r="L13" s="36"/>
      <c r="M13" s="36"/>
      <c r="N13" s="36"/>
      <c r="O13" s="42" t="s">
        <v>41</v>
      </c>
      <c r="P13" s="42"/>
      <c r="Q13" s="42"/>
      <c r="R13" s="42"/>
    </row>
    <row r="14" spans="1:18" x14ac:dyDescent="0.2">
      <c r="A14" s="43" t="s">
        <v>8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</row>
    <row r="15" spans="1:18" ht="18.75" x14ac:dyDescent="0.25">
      <c r="A15" s="6"/>
      <c r="B15" s="48" t="s">
        <v>46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</row>
    <row r="16" spans="1:18" ht="18.75" x14ac:dyDescent="0.3">
      <c r="A16" s="49" t="s">
        <v>11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</row>
    <row r="17" spans="1:18" x14ac:dyDescent="0.2">
      <c r="A17" s="51" t="s">
        <v>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</row>
    <row r="18" spans="1:18" ht="13.5" thickBot="1" x14ac:dyDescent="0.25"/>
    <row r="19" spans="1:18" ht="30.75" customHeight="1" x14ac:dyDescent="0.2">
      <c r="A19" s="7"/>
      <c r="B19" s="34" t="s">
        <v>0</v>
      </c>
      <c r="C19" s="34"/>
      <c r="D19" s="34" t="s">
        <v>10</v>
      </c>
      <c r="E19" s="34" t="s">
        <v>16</v>
      </c>
      <c r="F19" s="34" t="s">
        <v>42</v>
      </c>
      <c r="G19" s="34" t="s">
        <v>1</v>
      </c>
      <c r="H19" s="52" t="s">
        <v>17</v>
      </c>
      <c r="I19" s="52"/>
      <c r="J19" s="52" t="s">
        <v>2</v>
      </c>
      <c r="K19" s="52"/>
      <c r="L19" s="52" t="s">
        <v>15</v>
      </c>
      <c r="M19" s="52"/>
      <c r="N19" s="53" t="s">
        <v>18</v>
      </c>
      <c r="O19" s="54"/>
      <c r="P19" s="35" t="s">
        <v>19</v>
      </c>
      <c r="Q19" s="35" t="s">
        <v>3</v>
      </c>
      <c r="R19" s="8" t="s">
        <v>4</v>
      </c>
    </row>
    <row r="20" spans="1:18" ht="13.5" thickBot="1" x14ac:dyDescent="0.25">
      <c r="A20" s="9">
        <v>1</v>
      </c>
      <c r="B20" s="10">
        <v>2</v>
      </c>
      <c r="C20" s="10"/>
      <c r="D20" s="10">
        <v>3</v>
      </c>
      <c r="E20" s="10">
        <v>4</v>
      </c>
      <c r="F20" s="10">
        <v>5</v>
      </c>
      <c r="G20" s="10">
        <v>6</v>
      </c>
      <c r="H20" s="10">
        <v>7</v>
      </c>
      <c r="I20" s="10">
        <v>8</v>
      </c>
      <c r="J20" s="10">
        <v>9</v>
      </c>
      <c r="K20" s="10">
        <v>10</v>
      </c>
      <c r="L20" s="10">
        <v>11</v>
      </c>
      <c r="M20" s="10">
        <v>12</v>
      </c>
      <c r="N20" s="10">
        <v>13</v>
      </c>
      <c r="O20" s="10">
        <v>14</v>
      </c>
      <c r="P20" s="11">
        <v>17</v>
      </c>
      <c r="Q20" s="11"/>
      <c r="R20" s="12">
        <v>18</v>
      </c>
    </row>
    <row r="21" spans="1:18" ht="19.5" customHeight="1" x14ac:dyDescent="0.2">
      <c r="A21" s="13">
        <v>1</v>
      </c>
      <c r="B21" s="14" t="s">
        <v>12</v>
      </c>
      <c r="C21" s="14" t="s">
        <v>22</v>
      </c>
      <c r="D21" s="15">
        <v>10</v>
      </c>
      <c r="E21" s="15">
        <v>167</v>
      </c>
      <c r="F21" s="16">
        <v>1</v>
      </c>
      <c r="G21" s="17">
        <v>5265</v>
      </c>
      <c r="H21" s="18">
        <v>0.5</v>
      </c>
      <c r="I21" s="17">
        <f>G21*H21</f>
        <v>2632.5</v>
      </c>
      <c r="J21" s="19"/>
      <c r="K21" s="20">
        <f>G21*J21</f>
        <v>0</v>
      </c>
      <c r="L21" s="21">
        <v>0</v>
      </c>
      <c r="M21" s="20">
        <f>(G21+K21)*L21</f>
        <v>0</v>
      </c>
      <c r="N21" s="21"/>
      <c r="O21" s="20">
        <f>(G21+I21+K21+M21)*N21</f>
        <v>0</v>
      </c>
      <c r="P21" s="20"/>
      <c r="Q21" s="20"/>
      <c r="R21" s="22">
        <f>G21</f>
        <v>5265</v>
      </c>
    </row>
    <row r="22" spans="1:18" ht="14.25" x14ac:dyDescent="0.2">
      <c r="A22" s="13">
        <v>2</v>
      </c>
      <c r="B22" s="14" t="s">
        <v>13</v>
      </c>
      <c r="C22" s="14" t="s">
        <v>23</v>
      </c>
      <c r="D22" s="15">
        <v>8</v>
      </c>
      <c r="E22" s="15" t="s">
        <v>20</v>
      </c>
      <c r="F22" s="16">
        <v>1</v>
      </c>
      <c r="G22" s="17">
        <v>4745</v>
      </c>
      <c r="H22" s="18">
        <v>0.5</v>
      </c>
      <c r="I22" s="17">
        <f t="shared" ref="I22:I33" si="0">G22*H22</f>
        <v>2372.5</v>
      </c>
      <c r="J22" s="19">
        <v>0</v>
      </c>
      <c r="K22" s="20">
        <f t="shared" ref="K22:K33" si="1">G22*J22</f>
        <v>0</v>
      </c>
      <c r="L22" s="21">
        <v>0.4</v>
      </c>
      <c r="M22" s="20">
        <v>949</v>
      </c>
      <c r="N22" s="21"/>
      <c r="O22" s="20">
        <f t="shared" ref="O22:O29" si="2">(G22+I22+K22+M22)*N22</f>
        <v>0</v>
      </c>
      <c r="P22" s="20"/>
      <c r="Q22" s="20"/>
      <c r="R22" s="22">
        <f t="shared" ref="R22:R33" si="3">G22</f>
        <v>4745</v>
      </c>
    </row>
    <row r="23" spans="1:18" ht="14.25" x14ac:dyDescent="0.2">
      <c r="A23" s="13">
        <v>3</v>
      </c>
      <c r="B23" s="14" t="s">
        <v>13</v>
      </c>
      <c r="C23" s="14" t="s">
        <v>24</v>
      </c>
      <c r="D23" s="15">
        <v>8</v>
      </c>
      <c r="E23" s="15" t="s">
        <v>20</v>
      </c>
      <c r="F23" s="16">
        <v>1</v>
      </c>
      <c r="G23" s="17">
        <v>4745</v>
      </c>
      <c r="H23" s="18">
        <v>0.5</v>
      </c>
      <c r="I23" s="17">
        <f t="shared" si="0"/>
        <v>2372.5</v>
      </c>
      <c r="J23" s="19">
        <v>0</v>
      </c>
      <c r="K23" s="20">
        <f t="shared" si="1"/>
        <v>0</v>
      </c>
      <c r="L23" s="21">
        <v>0.4</v>
      </c>
      <c r="M23" s="20">
        <v>949</v>
      </c>
      <c r="N23" s="21"/>
      <c r="O23" s="20">
        <f t="shared" si="2"/>
        <v>0</v>
      </c>
      <c r="P23" s="20"/>
      <c r="Q23" s="20"/>
      <c r="R23" s="22">
        <f t="shared" si="3"/>
        <v>4745</v>
      </c>
    </row>
    <row r="24" spans="1:18" ht="16.5" customHeight="1" x14ac:dyDescent="0.2">
      <c r="A24" s="13">
        <v>4</v>
      </c>
      <c r="B24" s="14" t="s">
        <v>13</v>
      </c>
      <c r="C24" s="14" t="s">
        <v>25</v>
      </c>
      <c r="D24" s="15">
        <v>8</v>
      </c>
      <c r="E24" s="15" t="s">
        <v>20</v>
      </c>
      <c r="F24" s="16">
        <v>1</v>
      </c>
      <c r="G24" s="17">
        <v>4745</v>
      </c>
      <c r="H24" s="18">
        <v>0.5</v>
      </c>
      <c r="I24" s="17">
        <f t="shared" si="0"/>
        <v>2372.5</v>
      </c>
      <c r="J24" s="19">
        <v>0</v>
      </c>
      <c r="K24" s="20">
        <f t="shared" si="1"/>
        <v>0</v>
      </c>
      <c r="L24" s="21">
        <v>0.4</v>
      </c>
      <c r="M24" s="20">
        <v>949</v>
      </c>
      <c r="N24" s="21"/>
      <c r="O24" s="20">
        <f t="shared" si="2"/>
        <v>0</v>
      </c>
      <c r="P24" s="20"/>
      <c r="Q24" s="20"/>
      <c r="R24" s="22">
        <f t="shared" si="3"/>
        <v>4745</v>
      </c>
    </row>
    <row r="25" spans="1:18" ht="15" customHeight="1" x14ac:dyDescent="0.2">
      <c r="A25" s="13">
        <v>5</v>
      </c>
      <c r="B25" s="14" t="s">
        <v>13</v>
      </c>
      <c r="C25" s="14" t="s">
        <v>26</v>
      </c>
      <c r="D25" s="15">
        <v>8</v>
      </c>
      <c r="E25" s="15" t="s">
        <v>20</v>
      </c>
      <c r="F25" s="16">
        <v>1</v>
      </c>
      <c r="G25" s="17">
        <v>4745</v>
      </c>
      <c r="H25" s="18">
        <v>0.5</v>
      </c>
      <c r="I25" s="17">
        <f t="shared" si="0"/>
        <v>2372.5</v>
      </c>
      <c r="J25" s="19">
        <v>0</v>
      </c>
      <c r="K25" s="20">
        <f t="shared" si="1"/>
        <v>0</v>
      </c>
      <c r="L25" s="21">
        <v>0.4</v>
      </c>
      <c r="M25" s="20">
        <v>949</v>
      </c>
      <c r="N25" s="21"/>
      <c r="O25" s="20">
        <f t="shared" si="2"/>
        <v>0</v>
      </c>
      <c r="P25" s="20"/>
      <c r="Q25" s="20"/>
      <c r="R25" s="22">
        <f t="shared" si="3"/>
        <v>4745</v>
      </c>
    </row>
    <row r="26" spans="1:18" ht="14.25" x14ac:dyDescent="0.2">
      <c r="A26" s="13">
        <v>6</v>
      </c>
      <c r="B26" s="14" t="s">
        <v>14</v>
      </c>
      <c r="C26" s="14" t="s">
        <v>27</v>
      </c>
      <c r="D26" s="15">
        <v>4</v>
      </c>
      <c r="E26" s="15" t="s">
        <v>20</v>
      </c>
      <c r="F26" s="16">
        <v>1</v>
      </c>
      <c r="G26" s="17">
        <v>3674</v>
      </c>
      <c r="H26" s="18">
        <v>0.5</v>
      </c>
      <c r="I26" s="17">
        <f t="shared" si="0"/>
        <v>1837</v>
      </c>
      <c r="J26" s="19">
        <v>0</v>
      </c>
      <c r="K26" s="20">
        <f t="shared" si="1"/>
        <v>0</v>
      </c>
      <c r="L26" s="21">
        <v>0.4</v>
      </c>
      <c r="M26" s="23">
        <v>734.8</v>
      </c>
      <c r="N26" s="21"/>
      <c r="O26" s="20">
        <f t="shared" si="2"/>
        <v>0</v>
      </c>
      <c r="P26" s="20">
        <v>989</v>
      </c>
      <c r="Q26" s="20"/>
      <c r="R26" s="22">
        <f t="shared" si="3"/>
        <v>3674</v>
      </c>
    </row>
    <row r="27" spans="1:18" ht="14.25" x14ac:dyDescent="0.2">
      <c r="A27" s="13">
        <v>7</v>
      </c>
      <c r="B27" s="14" t="s">
        <v>14</v>
      </c>
      <c r="C27" s="14" t="s">
        <v>28</v>
      </c>
      <c r="D27" s="15">
        <v>4</v>
      </c>
      <c r="E27" s="15" t="s">
        <v>20</v>
      </c>
      <c r="F27" s="16">
        <v>1</v>
      </c>
      <c r="G27" s="17">
        <v>3674</v>
      </c>
      <c r="H27" s="18">
        <v>0.5</v>
      </c>
      <c r="I27" s="17">
        <f t="shared" si="0"/>
        <v>1837</v>
      </c>
      <c r="J27" s="19">
        <v>0</v>
      </c>
      <c r="K27" s="20">
        <f t="shared" si="1"/>
        <v>0</v>
      </c>
      <c r="L27" s="21">
        <v>0.4</v>
      </c>
      <c r="M27" s="23">
        <v>734.8</v>
      </c>
      <c r="N27" s="21"/>
      <c r="O27" s="20">
        <f t="shared" si="2"/>
        <v>0</v>
      </c>
      <c r="P27" s="20">
        <v>989</v>
      </c>
      <c r="Q27" s="20"/>
      <c r="R27" s="22">
        <f t="shared" si="3"/>
        <v>3674</v>
      </c>
    </row>
    <row r="28" spans="1:18" ht="14.25" x14ac:dyDescent="0.2">
      <c r="A28" s="13">
        <v>8</v>
      </c>
      <c r="B28" s="14" t="s">
        <v>14</v>
      </c>
      <c r="C28" s="14" t="s">
        <v>29</v>
      </c>
      <c r="D28" s="15">
        <v>4</v>
      </c>
      <c r="E28" s="15" t="s">
        <v>20</v>
      </c>
      <c r="F28" s="16">
        <v>1</v>
      </c>
      <c r="G28" s="17">
        <v>3674</v>
      </c>
      <c r="H28" s="18">
        <v>0.5</v>
      </c>
      <c r="I28" s="17">
        <f t="shared" si="0"/>
        <v>1837</v>
      </c>
      <c r="J28" s="19">
        <v>0</v>
      </c>
      <c r="K28" s="20">
        <f t="shared" si="1"/>
        <v>0</v>
      </c>
      <c r="L28" s="21">
        <v>0.4</v>
      </c>
      <c r="M28" s="23">
        <v>734.8</v>
      </c>
      <c r="N28" s="21"/>
      <c r="O28" s="20">
        <f t="shared" si="2"/>
        <v>0</v>
      </c>
      <c r="P28" s="20">
        <v>989</v>
      </c>
      <c r="Q28" s="20"/>
      <c r="R28" s="22">
        <f t="shared" si="3"/>
        <v>3674</v>
      </c>
    </row>
    <row r="29" spans="1:18" ht="14.25" customHeight="1" x14ac:dyDescent="0.2">
      <c r="A29" s="13">
        <v>9</v>
      </c>
      <c r="B29" s="14" t="s">
        <v>14</v>
      </c>
      <c r="C29" s="14" t="s">
        <v>30</v>
      </c>
      <c r="D29" s="15">
        <v>4</v>
      </c>
      <c r="E29" s="15" t="s">
        <v>20</v>
      </c>
      <c r="F29" s="16">
        <v>1</v>
      </c>
      <c r="G29" s="17">
        <v>3674</v>
      </c>
      <c r="H29" s="18">
        <v>0.5</v>
      </c>
      <c r="I29" s="17">
        <f t="shared" si="0"/>
        <v>1837</v>
      </c>
      <c r="J29" s="19">
        <v>0</v>
      </c>
      <c r="K29" s="20">
        <f t="shared" si="1"/>
        <v>0</v>
      </c>
      <c r="L29" s="21">
        <v>0.4</v>
      </c>
      <c r="M29" s="23">
        <v>734.8</v>
      </c>
      <c r="N29" s="21"/>
      <c r="O29" s="20">
        <f t="shared" si="2"/>
        <v>0</v>
      </c>
      <c r="P29" s="20">
        <v>989</v>
      </c>
      <c r="Q29" s="20"/>
      <c r="R29" s="22">
        <f t="shared" si="3"/>
        <v>3674</v>
      </c>
    </row>
    <row r="30" spans="1:18" ht="14.25" x14ac:dyDescent="0.2">
      <c r="A30" s="13">
        <v>10</v>
      </c>
      <c r="B30" s="24" t="s">
        <v>5</v>
      </c>
      <c r="C30" s="24" t="s">
        <v>31</v>
      </c>
      <c r="D30" s="25">
        <v>4</v>
      </c>
      <c r="E30" s="15" t="s">
        <v>20</v>
      </c>
      <c r="F30" s="16">
        <v>1</v>
      </c>
      <c r="G30" s="17">
        <v>3674</v>
      </c>
      <c r="H30" s="18">
        <v>0.5</v>
      </c>
      <c r="I30" s="17">
        <f t="shared" si="0"/>
        <v>1837</v>
      </c>
      <c r="J30" s="19">
        <v>0</v>
      </c>
      <c r="K30" s="20">
        <f t="shared" si="1"/>
        <v>0</v>
      </c>
      <c r="L30" s="21">
        <v>0.4</v>
      </c>
      <c r="M30" s="23">
        <v>734.8</v>
      </c>
      <c r="N30" s="21">
        <v>0.25</v>
      </c>
      <c r="O30" s="20">
        <f>G30*25%</f>
        <v>918.5</v>
      </c>
      <c r="P30" s="20">
        <v>70.5</v>
      </c>
      <c r="Q30" s="20"/>
      <c r="R30" s="22">
        <f t="shared" si="3"/>
        <v>3674</v>
      </c>
    </row>
    <row r="31" spans="1:18" ht="14.25" x14ac:dyDescent="0.2">
      <c r="A31" s="13">
        <v>11</v>
      </c>
      <c r="B31" s="24" t="s">
        <v>5</v>
      </c>
      <c r="C31" s="24" t="s">
        <v>32</v>
      </c>
      <c r="D31" s="25">
        <v>4</v>
      </c>
      <c r="E31" s="15" t="s">
        <v>20</v>
      </c>
      <c r="F31" s="16">
        <v>1</v>
      </c>
      <c r="G31" s="17">
        <v>3674</v>
      </c>
      <c r="H31" s="18">
        <v>0.5</v>
      </c>
      <c r="I31" s="17">
        <f t="shared" si="0"/>
        <v>1837</v>
      </c>
      <c r="J31" s="19">
        <v>0</v>
      </c>
      <c r="K31" s="20">
        <f t="shared" si="1"/>
        <v>0</v>
      </c>
      <c r="L31" s="21">
        <v>0.4</v>
      </c>
      <c r="M31" s="23">
        <v>734.8</v>
      </c>
      <c r="N31" s="21">
        <v>0.25</v>
      </c>
      <c r="O31" s="20">
        <f t="shared" ref="O31:O33" si="4">G31*25%</f>
        <v>918.5</v>
      </c>
      <c r="P31" s="20">
        <v>70.5</v>
      </c>
      <c r="Q31" s="20"/>
      <c r="R31" s="22">
        <f t="shared" si="3"/>
        <v>3674</v>
      </c>
    </row>
    <row r="32" spans="1:18" ht="14.25" x14ac:dyDescent="0.2">
      <c r="A32" s="13">
        <v>12</v>
      </c>
      <c r="B32" s="24" t="s">
        <v>5</v>
      </c>
      <c r="C32" s="24" t="s">
        <v>33</v>
      </c>
      <c r="D32" s="25">
        <v>4</v>
      </c>
      <c r="E32" s="15" t="s">
        <v>20</v>
      </c>
      <c r="F32" s="16">
        <v>1</v>
      </c>
      <c r="G32" s="17">
        <v>3674</v>
      </c>
      <c r="H32" s="18">
        <v>0.5</v>
      </c>
      <c r="I32" s="17">
        <f t="shared" si="0"/>
        <v>1837</v>
      </c>
      <c r="J32" s="19">
        <v>0</v>
      </c>
      <c r="K32" s="20">
        <f t="shared" si="1"/>
        <v>0</v>
      </c>
      <c r="L32" s="21">
        <v>0.4</v>
      </c>
      <c r="M32" s="23">
        <v>734.8</v>
      </c>
      <c r="N32" s="21">
        <v>0.25</v>
      </c>
      <c r="O32" s="20">
        <f t="shared" si="4"/>
        <v>918.5</v>
      </c>
      <c r="P32" s="20">
        <v>70.5</v>
      </c>
      <c r="Q32" s="20"/>
      <c r="R32" s="22">
        <f t="shared" si="3"/>
        <v>3674</v>
      </c>
    </row>
    <row r="33" spans="1:18" ht="18" customHeight="1" thickBot="1" x14ac:dyDescent="0.25">
      <c r="A33" s="13">
        <v>13</v>
      </c>
      <c r="B33" s="24" t="s">
        <v>5</v>
      </c>
      <c r="C33" s="24" t="s">
        <v>34</v>
      </c>
      <c r="D33" s="25">
        <v>4</v>
      </c>
      <c r="E33" s="15" t="s">
        <v>20</v>
      </c>
      <c r="F33" s="16">
        <v>1</v>
      </c>
      <c r="G33" s="17">
        <v>3674</v>
      </c>
      <c r="H33" s="18">
        <v>0.5</v>
      </c>
      <c r="I33" s="17">
        <f t="shared" si="0"/>
        <v>1837</v>
      </c>
      <c r="J33" s="19">
        <v>0</v>
      </c>
      <c r="K33" s="20">
        <f t="shared" si="1"/>
        <v>0</v>
      </c>
      <c r="L33" s="21">
        <v>0.4</v>
      </c>
      <c r="M33" s="23">
        <v>734.8</v>
      </c>
      <c r="N33" s="21">
        <v>0.25</v>
      </c>
      <c r="O33" s="20">
        <f t="shared" si="4"/>
        <v>918.5</v>
      </c>
      <c r="P33" s="20">
        <v>70.5</v>
      </c>
      <c r="Q33" s="20"/>
      <c r="R33" s="22">
        <f t="shared" si="3"/>
        <v>3674</v>
      </c>
    </row>
    <row r="34" spans="1:18" ht="15" thickBot="1" x14ac:dyDescent="0.25">
      <c r="A34" s="26"/>
      <c r="B34" s="27"/>
      <c r="C34" s="27"/>
      <c r="D34" s="28"/>
      <c r="E34" s="28"/>
      <c r="F34" s="29">
        <f>SUM(F21:F33)</f>
        <v>13</v>
      </c>
      <c r="G34" s="29">
        <f>SUM(G21:G33)</f>
        <v>53637</v>
      </c>
      <c r="H34" s="29"/>
      <c r="I34" s="29">
        <f>SUM(I21:I33)</f>
        <v>26818.5</v>
      </c>
      <c r="J34" s="29">
        <f t="shared" ref="J34" si="5">SUM(J21:J31)</f>
        <v>0</v>
      </c>
      <c r="K34" s="29">
        <f>SUM(K21:K33)</f>
        <v>0</v>
      </c>
      <c r="L34" s="29"/>
      <c r="M34" s="29">
        <f>SUM(M21:M33)</f>
        <v>9674.4</v>
      </c>
      <c r="N34" s="29"/>
      <c r="O34" s="29">
        <f>SUM(O21:O33)</f>
        <v>3674</v>
      </c>
      <c r="P34" s="30"/>
      <c r="Q34" s="30"/>
      <c r="R34" s="31">
        <f>SUM(R21:R33)</f>
        <v>53637</v>
      </c>
    </row>
    <row r="36" spans="1:18" x14ac:dyDescent="0.2">
      <c r="B36" s="2"/>
      <c r="C36" s="2"/>
      <c r="D36" s="45"/>
      <c r="E36" s="45"/>
      <c r="F36" s="45"/>
      <c r="G36" s="45"/>
      <c r="H36" s="5"/>
      <c r="I36" s="5"/>
      <c r="J36" s="5" t="s">
        <v>9</v>
      </c>
      <c r="K36" s="5"/>
      <c r="L36" s="5"/>
      <c r="M36" s="5"/>
      <c r="N36" s="45" t="s">
        <v>21</v>
      </c>
      <c r="O36" s="46"/>
      <c r="P36" s="2"/>
      <c r="Q36" s="2"/>
    </row>
    <row r="37" spans="1:18" x14ac:dyDescent="0.2">
      <c r="B37" s="1"/>
      <c r="C37" s="1"/>
      <c r="D37" s="45"/>
      <c r="E37" s="45"/>
      <c r="F37" s="45"/>
      <c r="G37" s="45"/>
      <c r="H37" s="5"/>
      <c r="I37" s="5"/>
      <c r="J37" s="47"/>
      <c r="K37" s="47"/>
      <c r="L37" s="47"/>
      <c r="M37" s="47"/>
      <c r="N37" s="47"/>
      <c r="O37" s="47"/>
      <c r="P37" s="33"/>
      <c r="Q37" s="33"/>
    </row>
    <row r="38" spans="1:18" x14ac:dyDescent="0.2">
      <c r="B38" s="3"/>
      <c r="C38" s="3"/>
      <c r="D38" s="5"/>
      <c r="E38" s="5"/>
      <c r="F38" s="5"/>
      <c r="G38" s="5"/>
      <c r="H38" s="5"/>
      <c r="I38" s="5"/>
      <c r="J38" s="33"/>
      <c r="K38" s="33"/>
      <c r="L38" s="33"/>
      <c r="M38" s="33"/>
      <c r="N38" s="33"/>
      <c r="O38" s="33"/>
      <c r="P38" s="33"/>
      <c r="Q38" s="33"/>
    </row>
  </sheetData>
  <mergeCells count="21">
    <mergeCell ref="D36:G36"/>
    <mergeCell ref="N36:O36"/>
    <mergeCell ref="D37:G37"/>
    <mergeCell ref="J37:O37"/>
    <mergeCell ref="B15:R15"/>
    <mergeCell ref="A16:R16"/>
    <mergeCell ref="A17:R17"/>
    <mergeCell ref="H19:I19"/>
    <mergeCell ref="J19:K19"/>
    <mergeCell ref="L19:M19"/>
    <mergeCell ref="N19:O19"/>
    <mergeCell ref="O11:R11"/>
    <mergeCell ref="O12:R12"/>
    <mergeCell ref="O13:R13"/>
    <mergeCell ref="A14:R14"/>
    <mergeCell ref="O4:R4"/>
    <mergeCell ref="O5:R5"/>
    <mergeCell ref="O6:R6"/>
    <mergeCell ref="N7:R7"/>
    <mergeCell ref="K9:R9"/>
    <mergeCell ref="O10:R10"/>
  </mergeCells>
  <pageMargins left="0.70866141732283472" right="0.70866141732283472" top="0.25" bottom="0.3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звіту на 01.01.23</vt:lpstr>
    </vt:vector>
  </TitlesOfParts>
  <Company>RADA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Work</cp:lastModifiedBy>
  <cp:lastPrinted>2022-12-23T11:10:29Z</cp:lastPrinted>
  <dcterms:created xsi:type="dcterms:W3CDTF">2009-12-26T10:09:21Z</dcterms:created>
  <dcterms:modified xsi:type="dcterms:W3CDTF">2022-12-23T12:10:44Z</dcterms:modified>
</cp:coreProperties>
</file>