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аша_Документы\8 созыв\Сессии 8 созыва\Сесії 2022\18 сесія 16.12.2022\Рішення сайт\"/>
    </mc:Choice>
  </mc:AlternateContent>
  <xr:revisionPtr revIDLastSave="0" documentId="8_{F3E3D705-3D36-493C-8932-193D42AD5E3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для звіту на 01.01.23" sheetId="6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1" i="69" l="1"/>
  <c r="G41" i="69"/>
  <c r="I41" i="69"/>
  <c r="L41" i="69"/>
  <c r="C40" i="69"/>
  <c r="C41" i="69" s="1"/>
  <c r="M39" i="69"/>
  <c r="H39" i="69"/>
  <c r="J39" i="69" s="1"/>
  <c r="D27" i="69"/>
  <c r="M34" i="69"/>
  <c r="M35" i="69"/>
  <c r="M36" i="69"/>
  <c r="M37" i="69"/>
  <c r="M38" i="69"/>
  <c r="M33" i="69"/>
  <c r="D31" i="69"/>
  <c r="C31" i="69"/>
  <c r="F31" i="69"/>
  <c r="H33" i="69"/>
  <c r="J33" i="69" s="1"/>
  <c r="H34" i="69"/>
  <c r="J34" i="69" s="1"/>
  <c r="H35" i="69"/>
  <c r="J35" i="69" s="1"/>
  <c r="H36" i="69"/>
  <c r="J36" i="69" s="1"/>
  <c r="H37" i="69"/>
  <c r="J37" i="69" s="1"/>
  <c r="H38" i="69"/>
  <c r="J38" i="69" s="1"/>
  <c r="D40" i="69"/>
  <c r="D41" i="69" s="1"/>
  <c r="F40" i="69"/>
  <c r="F41" i="69" s="1"/>
  <c r="K40" i="69"/>
  <c r="K41" i="69" s="1"/>
  <c r="M30" i="69"/>
  <c r="M29" i="69"/>
  <c r="M24" i="69"/>
  <c r="M25" i="69"/>
  <c r="M26" i="69"/>
  <c r="M22" i="69"/>
  <c r="M23" i="69"/>
  <c r="M21" i="69"/>
  <c r="H21" i="69"/>
  <c r="J21" i="69" s="1"/>
  <c r="H22" i="69"/>
  <c r="J22" i="69" s="1"/>
  <c r="H23" i="69"/>
  <c r="J23" i="69" s="1"/>
  <c r="H24" i="69"/>
  <c r="J24" i="69" s="1"/>
  <c r="H25" i="69"/>
  <c r="J25" i="69" s="1"/>
  <c r="H26" i="69"/>
  <c r="J26" i="69" s="1"/>
  <c r="F27" i="69"/>
  <c r="H29" i="69"/>
  <c r="J29" i="69" s="1"/>
  <c r="H30" i="69"/>
  <c r="J30" i="69" s="1"/>
  <c r="C27" i="69"/>
  <c r="M31" i="69" l="1"/>
  <c r="J31" i="69"/>
  <c r="H40" i="69"/>
  <c r="H31" i="69"/>
  <c r="M40" i="69"/>
  <c r="J40" i="69"/>
  <c r="J27" i="69"/>
  <c r="H27" i="69"/>
  <c r="J41" i="69" l="1"/>
  <c r="H41" i="69"/>
  <c r="M27" i="69"/>
  <c r="M41" i="69" s="1"/>
  <c r="H11" i="69" l="1"/>
  <c r="K10" i="69" l="1"/>
</calcChain>
</file>

<file path=xl/sharedStrings.xml><?xml version="1.0" encoding="utf-8"?>
<sst xmlns="http://schemas.openxmlformats.org/spreadsheetml/2006/main" count="46" uniqueCount="43">
  <si>
    <t>Посада</t>
  </si>
  <si>
    <t>Оклад</t>
  </si>
  <si>
    <t>Ранг</t>
  </si>
  <si>
    <t>Вислуга</t>
  </si>
  <si>
    <t>Надбавка</t>
  </si>
  <si>
    <t>Кіль- кість</t>
  </si>
  <si>
    <t>Водій</t>
  </si>
  <si>
    <t>Всього</t>
  </si>
  <si>
    <t>(назва установи)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</si>
  <si>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</si>
  <si>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Голова ОТГ</t>
  </si>
  <si>
    <t>Староста</t>
  </si>
  <si>
    <t>Секретар ради</t>
  </si>
  <si>
    <t>Керуючий справами (секретар виконкому)</t>
  </si>
  <si>
    <t xml:space="preserve">Відділ загально - організаційного забезпечення </t>
  </si>
  <si>
    <t xml:space="preserve">   по Виконавчому комітету Сурсько - Литовської сільської ради  </t>
  </si>
  <si>
    <t xml:space="preserve">                                     </t>
  </si>
  <si>
    <t>№ п/п</t>
  </si>
  <si>
    <t>Заступник сільського голови з питань діяльності виконавчого органу</t>
  </si>
  <si>
    <t>З місячним фондом оплати:</t>
  </si>
  <si>
    <t>Державний реєстратор</t>
  </si>
  <si>
    <t>Прибиральник службових приміщень (Техпрацівник)</t>
  </si>
  <si>
    <t xml:space="preserve">(підпис) </t>
  </si>
  <si>
    <t>доплата до МЗП</t>
  </si>
  <si>
    <t>_______________________Григорій АНДРЄЄВ</t>
  </si>
  <si>
    <t>Відділ обліку та звітності</t>
  </si>
  <si>
    <t xml:space="preserve">Спеціаліст ІІ категорії </t>
  </si>
  <si>
    <t xml:space="preserve">Спеціаліст </t>
  </si>
  <si>
    <t>Головний спеціаліст</t>
  </si>
  <si>
    <t>Начальник відділу</t>
  </si>
  <si>
    <t>Премія</t>
  </si>
  <si>
    <t xml:space="preserve">                                                                                           ЗАТВЕРДЖЕНО</t>
  </si>
  <si>
    <t>Фонд заробітної плати на місяць за посадовим окладом (грн.)</t>
  </si>
  <si>
    <t xml:space="preserve">Додаток 2 до рішення сесії </t>
  </si>
  <si>
    <t>З місячним фондом оплати праці</t>
  </si>
  <si>
    <t xml:space="preserve">                                                                                                                                                                                                            Сільський голова</t>
  </si>
  <si>
    <t xml:space="preserve">                                                                                        Наказ Міністерства фінансів України</t>
  </si>
  <si>
    <t>від 28.01.2002.№ 57 ( у редакції наказу</t>
  </si>
  <si>
    <t>Міністерства фінансів України від 26.11.2012 №1220)</t>
  </si>
  <si>
    <r>
      <t xml:space="preserve">штат у кількості </t>
    </r>
    <r>
      <rPr>
        <u/>
        <sz val="9"/>
        <rFont val="Book Antiqua"/>
        <family val="1"/>
        <charset val="204"/>
      </rPr>
      <t xml:space="preserve">   20 </t>
    </r>
    <r>
      <rPr>
        <sz val="9"/>
        <rFont val="Book Antiqua"/>
        <family val="1"/>
        <charset val="204"/>
      </rPr>
      <t xml:space="preserve"> штатних  одиниць</t>
    </r>
  </si>
  <si>
    <t>від 16.12.2022 року</t>
  </si>
  <si>
    <t xml:space="preserve"> Типовий штатний розпис на  2023 рік</t>
  </si>
  <si>
    <t>№ 1004-18/VIII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</si>
</sst>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 Cyr"/>
      <charset val="204"/>
    </font>
    <font>
      <sz val="10"/>
      <name val="Book Antiqua"/>
      <family val="1"/>
      <charset val="204"/>
    </font>
    <font>
      <b/>
      <sz val="10"/>
      <name val="Book Antiqua"/>
      <family val="1"/>
      <charset val="204"/>
    </font>
    <font>
      <b/>
      <sz val="12"/>
      <name val="Book Antiqua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u/>
      <sz val="10"/>
      <name val="Times New Roman"/>
      <family val="1"/>
      <charset val="204"/>
    </font>
    <font>
      <sz val="8"/>
      <name val="Book Antiqua"/>
      <family val="1"/>
      <charset val="204"/>
    </font>
    <font>
      <b/>
      <u/>
      <sz val="10"/>
      <name val="Book Antiqua"/>
      <family val="1"/>
      <charset val="204"/>
    </font>
    <font>
      <b/>
      <sz val="8"/>
      <name val="Book Antiqua"/>
      <family val="1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sz val="10"/>
      <color rgb="FFFF0000"/>
      <name val="Book Antiqua"/>
      <family val="1"/>
      <charset val="204"/>
    </font>
    <font>
      <sz val="9"/>
      <name val="Times New Roman"/>
      <family val="1"/>
      <charset val="204"/>
    </font>
    <font>
      <sz val="9"/>
      <name val="Book Antiqua"/>
      <family val="1"/>
      <charset val="204"/>
    </font>
    <font>
      <u/>
      <sz val="9"/>
      <name val="Book Antiqua"/>
      <family val="1"/>
      <charset val="204"/>
    </font>
    <font>
      <sz val="9"/>
      <name val="Arial Cyr"/>
      <charset val="204"/>
    </font>
    <font>
      <b/>
      <sz val="9"/>
      <name val="Book Antiqua"/>
      <family val="1"/>
      <charset val="204"/>
    </font>
    <font>
      <sz val="10"/>
      <color theme="1"/>
      <name val="Book Antiqua"/>
      <family val="1"/>
      <charset val="204"/>
    </font>
    <font>
      <b/>
      <sz val="10"/>
      <color theme="1"/>
      <name val="Book Antiqua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justify" vertical="top" wrapText="1"/>
    </xf>
    <xf numFmtId="0" fontId="9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3" fillId="0" borderId="8" xfId="0" applyFont="1" applyBorder="1" applyAlignment="1">
      <alignment horizontal="justify" vertical="top" wrapText="1"/>
    </xf>
    <xf numFmtId="0" fontId="1" fillId="2" borderId="1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10" fillId="0" borderId="10" xfId="0" applyFont="1" applyBorder="1"/>
    <xf numFmtId="1" fontId="3" fillId="0" borderId="8" xfId="0" applyNumberFormat="1" applyFont="1" applyBorder="1" applyAlignment="1">
      <alignment horizontal="center" vertical="center"/>
    </xf>
    <xf numFmtId="0" fontId="5" fillId="0" borderId="0" xfId="0" applyFont="1" applyAlignment="1">
      <alignment vertical="justify"/>
    </xf>
    <xf numFmtId="0" fontId="11" fillId="3" borderId="6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justify" vertical="top" wrapText="1"/>
    </xf>
    <xf numFmtId="1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justify"/>
    </xf>
    <xf numFmtId="0" fontId="2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14" fillId="0" borderId="0" xfId="0" applyFont="1" applyAlignment="1">
      <alignment horizontal="center" vertical="center"/>
    </xf>
    <xf numFmtId="0" fontId="16" fillId="0" borderId="0" xfId="0" applyFont="1"/>
    <xf numFmtId="0" fontId="14" fillId="0" borderId="0" xfId="0" applyFont="1" applyAlignment="1">
      <alignment vertical="center"/>
    </xf>
    <xf numFmtId="2" fontId="17" fillId="0" borderId="0" xfId="0" applyNumberFormat="1" applyFont="1" applyAlignment="1">
      <alignment vertical="center" wrapText="1"/>
    </xf>
    <xf numFmtId="2" fontId="14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right"/>
    </xf>
    <xf numFmtId="4" fontId="12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4" fontId="1" fillId="4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4" fontId="2" fillId="3" borderId="2" xfId="0" applyNumberFormat="1" applyFont="1" applyFill="1" applyBorder="1" applyAlignment="1">
      <alignment horizontal="center" vertical="center"/>
    </xf>
    <xf numFmtId="4" fontId="2" fillId="3" borderId="7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/>
    </xf>
    <xf numFmtId="4" fontId="12" fillId="4" borderId="1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/>
    </xf>
    <xf numFmtId="4" fontId="18" fillId="0" borderId="1" xfId="0" applyNumberFormat="1" applyFont="1" applyBorder="1" applyAlignment="1">
      <alignment horizontal="center" vertical="center"/>
    </xf>
    <xf numFmtId="4" fontId="19" fillId="3" borderId="1" xfId="0" applyNumberFormat="1" applyFont="1" applyFill="1" applyBorder="1" applyAlignment="1">
      <alignment horizontal="center" vertical="center"/>
    </xf>
    <xf numFmtId="4" fontId="18" fillId="2" borderId="1" xfId="0" applyNumberFormat="1" applyFont="1" applyFill="1" applyBorder="1" applyAlignment="1">
      <alignment horizontal="center" vertical="center"/>
    </xf>
    <xf numFmtId="4" fontId="18" fillId="4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11" xfId="0" applyFont="1" applyBorder="1" applyAlignment="1">
      <alignment horizontal="center" vertical="top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vertical="justify"/>
    </xf>
    <xf numFmtId="0" fontId="14" fillId="0" borderId="0" xfId="0" applyFont="1" applyAlignment="1">
      <alignment horizontal="center" vertical="center" wrapText="1"/>
    </xf>
    <xf numFmtId="2" fontId="17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5" fillId="0" borderId="0" xfId="0" applyFont="1" applyAlignment="1">
      <alignment horizontal="right" vertical="justify"/>
    </xf>
    <xf numFmtId="0" fontId="14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tabSelected="1" topLeftCell="A4" workbookViewId="0">
      <selection activeCell="M21" sqref="M21"/>
    </sheetView>
  </sheetViews>
  <sheetFormatPr defaultRowHeight="12.75" x14ac:dyDescent="0.2"/>
  <cols>
    <col min="2" max="2" width="47" customWidth="1"/>
    <col min="4" max="4" width="11.28515625" customWidth="1"/>
    <col min="5" max="12" width="0" hidden="1" customWidth="1"/>
    <col min="13" max="13" width="51" customWidth="1"/>
  </cols>
  <sheetData>
    <row r="1" spans="1:13" x14ac:dyDescent="0.2">
      <c r="M1" s="39" t="s">
        <v>33</v>
      </c>
    </row>
    <row r="2" spans="1:13" x14ac:dyDescent="0.2">
      <c r="M2" s="39" t="s">
        <v>40</v>
      </c>
    </row>
    <row r="3" spans="1:13" x14ac:dyDescent="0.2">
      <c r="M3" s="39" t="s">
        <v>42</v>
      </c>
    </row>
    <row r="4" spans="1:13" x14ac:dyDescent="0.2">
      <c r="I4" s="70" t="s">
        <v>31</v>
      </c>
      <c r="J4" s="70"/>
      <c r="K4" s="70"/>
      <c r="L4" s="70"/>
      <c r="M4" s="70"/>
    </row>
    <row r="5" spans="1:13" x14ac:dyDescent="0.2">
      <c r="I5" s="70" t="s">
        <v>36</v>
      </c>
      <c r="J5" s="70"/>
      <c r="K5" s="70"/>
      <c r="L5" s="70"/>
      <c r="M5" s="70"/>
    </row>
    <row r="6" spans="1:13" x14ac:dyDescent="0.2">
      <c r="I6" s="70" t="s">
        <v>37</v>
      </c>
      <c r="J6" s="70"/>
      <c r="K6" s="70"/>
      <c r="L6" s="70"/>
      <c r="M6" s="70"/>
    </row>
    <row r="7" spans="1:13" ht="15" x14ac:dyDescent="0.2">
      <c r="B7" s="31"/>
      <c r="C7" s="1"/>
      <c r="D7" s="1"/>
      <c r="E7" s="1"/>
      <c r="F7" s="1"/>
      <c r="G7" s="1"/>
      <c r="H7" s="1"/>
      <c r="I7" s="70" t="s">
        <v>38</v>
      </c>
      <c r="J7" s="70"/>
      <c r="K7" s="70"/>
      <c r="L7" s="70"/>
      <c r="M7" s="70"/>
    </row>
    <row r="8" spans="1:13" ht="15" x14ac:dyDescent="0.25">
      <c r="B8" s="31"/>
      <c r="C8" s="1"/>
      <c r="D8" s="1"/>
      <c r="E8" s="1"/>
      <c r="F8" s="1"/>
      <c r="G8" s="1"/>
      <c r="H8" s="1"/>
      <c r="I8" s="33"/>
      <c r="J8" s="33"/>
      <c r="K8" s="33"/>
      <c r="L8" s="33"/>
      <c r="M8" s="33"/>
    </row>
    <row r="9" spans="1:13" ht="13.5" x14ac:dyDescent="0.2">
      <c r="A9" s="66"/>
      <c r="B9" s="66"/>
      <c r="C9" s="66"/>
      <c r="D9" s="34"/>
      <c r="E9" s="34"/>
      <c r="F9" s="34"/>
      <c r="G9" s="34"/>
      <c r="H9" s="34"/>
      <c r="I9" s="72" t="s">
        <v>39</v>
      </c>
      <c r="J9" s="72"/>
      <c r="K9" s="72"/>
      <c r="L9" s="72"/>
      <c r="M9" s="72"/>
    </row>
    <row r="10" spans="1:13" ht="15" customHeight="1" x14ac:dyDescent="0.2">
      <c r="A10" s="35"/>
      <c r="B10" s="34"/>
      <c r="C10" s="36"/>
      <c r="D10" s="34"/>
      <c r="E10" s="34"/>
      <c r="F10" s="34"/>
      <c r="G10" s="34"/>
      <c r="H10" s="66" t="s">
        <v>19</v>
      </c>
      <c r="I10" s="66"/>
      <c r="J10" s="66"/>
      <c r="K10" s="37">
        <f>M41</f>
        <v>96187</v>
      </c>
      <c r="L10" s="37"/>
      <c r="M10" s="38" t="s">
        <v>34</v>
      </c>
    </row>
    <row r="11" spans="1:13" ht="14.25" x14ac:dyDescent="0.2">
      <c r="A11" s="35"/>
      <c r="B11" s="34"/>
      <c r="C11" s="34"/>
      <c r="D11" s="34"/>
      <c r="E11" s="34"/>
      <c r="F11" s="34"/>
      <c r="G11" s="34"/>
      <c r="H11" s="67">
        <f>M41</f>
        <v>96187</v>
      </c>
      <c r="I11" s="68"/>
      <c r="J11" s="68"/>
      <c r="K11" s="68"/>
      <c r="L11" s="68"/>
      <c r="M11" s="68"/>
    </row>
    <row r="12" spans="1:13" x14ac:dyDescent="0.2">
      <c r="A12" s="69" t="s">
        <v>35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</row>
    <row r="13" spans="1:13" x14ac:dyDescent="0.2">
      <c r="A13" s="70" t="s">
        <v>24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</row>
    <row r="14" spans="1:13" x14ac:dyDescent="0.2">
      <c r="A14" s="71" t="s">
        <v>9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</row>
    <row r="16" spans="1:13" ht="16.5" x14ac:dyDescent="0.2">
      <c r="B16" s="62" t="s">
        <v>41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</row>
    <row r="17" spans="1:13" ht="15" x14ac:dyDescent="0.3">
      <c r="A17" s="63" t="s">
        <v>15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</row>
    <row r="18" spans="1:13" ht="13.5" thickBot="1" x14ac:dyDescent="0.25">
      <c r="A18" s="65" t="s">
        <v>8</v>
      </c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</row>
    <row r="19" spans="1:13" ht="25.5" x14ac:dyDescent="0.2">
      <c r="A19" s="18" t="s">
        <v>17</v>
      </c>
      <c r="B19" s="32" t="s">
        <v>0</v>
      </c>
      <c r="C19" s="32" t="s">
        <v>5</v>
      </c>
      <c r="D19" s="32" t="s">
        <v>1</v>
      </c>
      <c r="E19" s="60" t="s">
        <v>2</v>
      </c>
      <c r="F19" s="61"/>
      <c r="G19" s="60" t="s">
        <v>3</v>
      </c>
      <c r="H19" s="61"/>
      <c r="I19" s="60" t="s">
        <v>4</v>
      </c>
      <c r="J19" s="61"/>
      <c r="K19" s="29" t="s">
        <v>23</v>
      </c>
      <c r="L19" s="29" t="s">
        <v>30</v>
      </c>
      <c r="M19" s="12" t="s">
        <v>32</v>
      </c>
    </row>
    <row r="20" spans="1:13" ht="13.5" x14ac:dyDescent="0.2">
      <c r="A20" s="13">
        <v>1</v>
      </c>
      <c r="B20" s="3">
        <v>2</v>
      </c>
      <c r="C20" s="6">
        <v>3</v>
      </c>
      <c r="D20" s="3">
        <v>4</v>
      </c>
      <c r="E20" s="6">
        <v>6</v>
      </c>
      <c r="F20" s="3">
        <v>7</v>
      </c>
      <c r="G20" s="6">
        <v>8</v>
      </c>
      <c r="H20" s="3">
        <v>9</v>
      </c>
      <c r="I20" s="6">
        <v>10</v>
      </c>
      <c r="J20" s="3">
        <v>11</v>
      </c>
      <c r="K20" s="8">
        <v>12</v>
      </c>
      <c r="L20" s="8"/>
      <c r="M20" s="14">
        <v>13</v>
      </c>
    </row>
    <row r="21" spans="1:13" ht="19.5" customHeight="1" x14ac:dyDescent="0.2">
      <c r="A21" s="13">
        <v>1</v>
      </c>
      <c r="B21" s="9" t="s">
        <v>10</v>
      </c>
      <c r="C21" s="3">
        <v>1</v>
      </c>
      <c r="D21" s="52">
        <v>12000</v>
      </c>
      <c r="E21" s="41">
        <v>7</v>
      </c>
      <c r="F21" s="41">
        <v>600</v>
      </c>
      <c r="G21" s="41">
        <v>0.15</v>
      </c>
      <c r="H21" s="41">
        <f t="shared" ref="H21:H26" si="0">(D21+F21)*G21</f>
        <v>1890</v>
      </c>
      <c r="I21" s="41">
        <v>0.5</v>
      </c>
      <c r="J21" s="41">
        <f t="shared" ref="J21:J26" si="1">(D21+F21+H21)*I21</f>
        <v>7245</v>
      </c>
      <c r="K21" s="42"/>
      <c r="L21" s="40">
        <v>12000</v>
      </c>
      <c r="M21" s="43">
        <f>D21</f>
        <v>12000</v>
      </c>
    </row>
    <row r="22" spans="1:13" ht="17.25" customHeight="1" x14ac:dyDescent="0.2">
      <c r="A22" s="13">
        <v>2</v>
      </c>
      <c r="B22" s="9" t="s">
        <v>12</v>
      </c>
      <c r="C22" s="3">
        <v>1</v>
      </c>
      <c r="D22" s="52">
        <v>11000</v>
      </c>
      <c r="E22" s="41">
        <v>11</v>
      </c>
      <c r="F22" s="41">
        <v>400</v>
      </c>
      <c r="G22" s="41">
        <v>0</v>
      </c>
      <c r="H22" s="41">
        <f t="shared" si="0"/>
        <v>0</v>
      </c>
      <c r="I22" s="41">
        <v>0.5</v>
      </c>
      <c r="J22" s="41">
        <f t="shared" si="1"/>
        <v>5700</v>
      </c>
      <c r="K22" s="42"/>
      <c r="L22" s="40">
        <v>11000</v>
      </c>
      <c r="M22" s="43">
        <f t="shared" ref="M22:M26" si="2">D22</f>
        <v>11000</v>
      </c>
    </row>
    <row r="23" spans="1:13" ht="29.25" customHeight="1" x14ac:dyDescent="0.2">
      <c r="A23" s="13">
        <v>3</v>
      </c>
      <c r="B23" s="10" t="s">
        <v>18</v>
      </c>
      <c r="C23" s="3">
        <v>1</v>
      </c>
      <c r="D23" s="52">
        <v>11000</v>
      </c>
      <c r="E23" s="41">
        <v>11</v>
      </c>
      <c r="F23" s="41">
        <v>400</v>
      </c>
      <c r="G23" s="41">
        <v>0</v>
      </c>
      <c r="H23" s="41">
        <f t="shared" si="0"/>
        <v>0</v>
      </c>
      <c r="I23" s="41">
        <v>0.5</v>
      </c>
      <c r="J23" s="41">
        <f t="shared" si="1"/>
        <v>5700</v>
      </c>
      <c r="K23" s="42"/>
      <c r="L23" s="40">
        <v>11000</v>
      </c>
      <c r="M23" s="43">
        <f t="shared" si="2"/>
        <v>11000</v>
      </c>
    </row>
    <row r="24" spans="1:13" ht="22.5" customHeight="1" x14ac:dyDescent="0.2">
      <c r="A24" s="13">
        <v>4</v>
      </c>
      <c r="B24" s="10" t="s">
        <v>13</v>
      </c>
      <c r="C24" s="3">
        <v>1</v>
      </c>
      <c r="D24" s="52">
        <v>11000</v>
      </c>
      <c r="E24" s="41">
        <v>12</v>
      </c>
      <c r="F24" s="41">
        <v>350</v>
      </c>
      <c r="G24" s="41">
        <v>0.2</v>
      </c>
      <c r="H24" s="41">
        <f t="shared" si="0"/>
        <v>2270</v>
      </c>
      <c r="I24" s="41">
        <v>0.5</v>
      </c>
      <c r="J24" s="41">
        <f t="shared" si="1"/>
        <v>6810</v>
      </c>
      <c r="K24" s="42"/>
      <c r="L24" s="40">
        <v>11000</v>
      </c>
      <c r="M24" s="43">
        <f t="shared" si="2"/>
        <v>11000</v>
      </c>
    </row>
    <row r="25" spans="1:13" ht="15" x14ac:dyDescent="0.2">
      <c r="A25" s="13">
        <v>5</v>
      </c>
      <c r="B25" s="9" t="s">
        <v>11</v>
      </c>
      <c r="C25" s="3">
        <v>1</v>
      </c>
      <c r="D25" s="52">
        <v>10000</v>
      </c>
      <c r="E25" s="41">
        <v>12</v>
      </c>
      <c r="F25" s="41">
        <v>350</v>
      </c>
      <c r="G25" s="44">
        <v>0.15</v>
      </c>
      <c r="H25" s="41">
        <f t="shared" si="0"/>
        <v>1552.5</v>
      </c>
      <c r="I25" s="41">
        <v>0.3</v>
      </c>
      <c r="J25" s="41">
        <f t="shared" si="1"/>
        <v>3570.75</v>
      </c>
      <c r="K25" s="42"/>
      <c r="L25" s="40">
        <v>10000</v>
      </c>
      <c r="M25" s="43">
        <f t="shared" si="2"/>
        <v>10000</v>
      </c>
    </row>
    <row r="26" spans="1:13" ht="20.25" customHeight="1" x14ac:dyDescent="0.2">
      <c r="A26" s="13">
        <v>6</v>
      </c>
      <c r="B26" s="9" t="s">
        <v>20</v>
      </c>
      <c r="C26" s="3">
        <v>1</v>
      </c>
      <c r="D26" s="52">
        <v>5300</v>
      </c>
      <c r="E26" s="41">
        <v>13</v>
      </c>
      <c r="F26" s="41">
        <v>300</v>
      </c>
      <c r="G26" s="41">
        <v>0.1</v>
      </c>
      <c r="H26" s="41">
        <f t="shared" si="0"/>
        <v>560</v>
      </c>
      <c r="I26" s="41">
        <v>0.5</v>
      </c>
      <c r="J26" s="41">
        <f t="shared" si="1"/>
        <v>3080</v>
      </c>
      <c r="K26" s="42"/>
      <c r="L26" s="40">
        <v>5300</v>
      </c>
      <c r="M26" s="43">
        <f t="shared" si="2"/>
        <v>5300</v>
      </c>
    </row>
    <row r="27" spans="1:13" ht="15" x14ac:dyDescent="0.2">
      <c r="A27" s="22"/>
      <c r="B27" s="23"/>
      <c r="C27" s="24">
        <f>SUM(C21:C26)</f>
        <v>6</v>
      </c>
      <c r="D27" s="53">
        <f>SUM(D21:D26)</f>
        <v>60300</v>
      </c>
      <c r="E27" s="45"/>
      <c r="F27" s="45">
        <f>SUM(F21:F26)</f>
        <v>2400</v>
      </c>
      <c r="G27" s="45"/>
      <c r="H27" s="45">
        <f>SUM(H21:H26)</f>
        <v>6272.5</v>
      </c>
      <c r="I27" s="45"/>
      <c r="J27" s="45">
        <f>SUM(J21:J26)</f>
        <v>32105.75</v>
      </c>
      <c r="K27" s="46"/>
      <c r="L27" s="46"/>
      <c r="M27" s="47">
        <f>SUM(M21:M26)</f>
        <v>60300</v>
      </c>
    </row>
    <row r="28" spans="1:13" ht="15" customHeight="1" x14ac:dyDescent="0.2">
      <c r="A28" s="15"/>
      <c r="B28" s="11" t="s">
        <v>25</v>
      </c>
      <c r="C28" s="17"/>
      <c r="D28" s="54"/>
      <c r="E28" s="48"/>
      <c r="F28" s="48"/>
      <c r="G28" s="48"/>
      <c r="H28" s="48"/>
      <c r="I28" s="48"/>
      <c r="J28" s="48"/>
      <c r="K28" s="49"/>
      <c r="L28" s="49"/>
      <c r="M28" s="43"/>
    </row>
    <row r="29" spans="1:13" ht="22.5" customHeight="1" x14ac:dyDescent="0.2">
      <c r="A29" s="13">
        <v>7</v>
      </c>
      <c r="B29" s="9" t="s">
        <v>29</v>
      </c>
      <c r="C29" s="3">
        <v>1</v>
      </c>
      <c r="D29" s="52">
        <v>6900</v>
      </c>
      <c r="E29" s="41">
        <v>13</v>
      </c>
      <c r="F29" s="41">
        <v>300</v>
      </c>
      <c r="G29" s="44">
        <v>0.25</v>
      </c>
      <c r="H29" s="41">
        <f>(D29+F29)*G29</f>
        <v>1800</v>
      </c>
      <c r="I29" s="41">
        <v>0.5</v>
      </c>
      <c r="J29" s="41">
        <f>(D29+F29+H29)*I29</f>
        <v>4500</v>
      </c>
      <c r="K29" s="42"/>
      <c r="L29" s="40">
        <v>6900</v>
      </c>
      <c r="M29" s="43">
        <f>D29</f>
        <v>6900</v>
      </c>
    </row>
    <row r="30" spans="1:13" ht="19.5" customHeight="1" x14ac:dyDescent="0.2">
      <c r="A30" s="13">
        <v>8</v>
      </c>
      <c r="B30" s="26" t="s">
        <v>26</v>
      </c>
      <c r="C30" s="3">
        <v>1</v>
      </c>
      <c r="D30" s="52">
        <v>4600</v>
      </c>
      <c r="E30" s="41">
        <v>14</v>
      </c>
      <c r="F30" s="41">
        <v>250</v>
      </c>
      <c r="G30" s="41">
        <v>0</v>
      </c>
      <c r="H30" s="41">
        <f>(D30+F30)*G30</f>
        <v>0</v>
      </c>
      <c r="I30" s="41">
        <v>0.5</v>
      </c>
      <c r="J30" s="41">
        <f>(D30+F30+H30)*I30</f>
        <v>2425</v>
      </c>
      <c r="K30" s="42"/>
      <c r="L30" s="40">
        <v>5100</v>
      </c>
      <c r="M30" s="43">
        <f t="shared" ref="M30" si="3">D30</f>
        <v>4600</v>
      </c>
    </row>
    <row r="31" spans="1:13" ht="15" x14ac:dyDescent="0.2">
      <c r="A31" s="22"/>
      <c r="B31" s="23"/>
      <c r="C31" s="25">
        <f>SUM(C29:C30)</f>
        <v>2</v>
      </c>
      <c r="D31" s="53">
        <f>SUM(D29:D30)</f>
        <v>11500</v>
      </c>
      <c r="E31" s="45"/>
      <c r="F31" s="45">
        <f>SUM(F29:F30)</f>
        <v>550</v>
      </c>
      <c r="G31" s="45"/>
      <c r="H31" s="45">
        <f>SUM(H29:H30)</f>
        <v>1800</v>
      </c>
      <c r="I31" s="45"/>
      <c r="J31" s="45">
        <f>SUM(J29:J30)</f>
        <v>6925</v>
      </c>
      <c r="K31" s="46"/>
      <c r="L31" s="46"/>
      <c r="M31" s="47">
        <f>SUM(M29:M30)</f>
        <v>11500</v>
      </c>
    </row>
    <row r="32" spans="1:13" ht="24.75" customHeight="1" x14ac:dyDescent="0.2">
      <c r="A32" s="15"/>
      <c r="B32" s="7" t="s">
        <v>14</v>
      </c>
      <c r="C32" s="17"/>
      <c r="D32" s="54"/>
      <c r="E32" s="48"/>
      <c r="F32" s="48"/>
      <c r="G32" s="48"/>
      <c r="H32" s="48"/>
      <c r="I32" s="48"/>
      <c r="J32" s="48"/>
      <c r="K32" s="49"/>
      <c r="L32" s="49"/>
      <c r="M32" s="43"/>
    </row>
    <row r="33" spans="1:13" ht="18.75" customHeight="1" x14ac:dyDescent="0.2">
      <c r="A33" s="13">
        <v>9</v>
      </c>
      <c r="B33" s="26" t="s">
        <v>26</v>
      </c>
      <c r="C33" s="27">
        <v>1</v>
      </c>
      <c r="D33" s="55">
        <v>4600</v>
      </c>
      <c r="E33" s="44">
        <v>14</v>
      </c>
      <c r="F33" s="41">
        <v>250</v>
      </c>
      <c r="G33" s="44">
        <v>0.1</v>
      </c>
      <c r="H33" s="44">
        <f>(D33+F33)*G33</f>
        <v>485</v>
      </c>
      <c r="I33" s="44">
        <v>0.5</v>
      </c>
      <c r="J33" s="44">
        <f t="shared" ref="J33:J38" si="4">(D33+F33+H33)*I33</f>
        <v>2667.5</v>
      </c>
      <c r="K33" s="51"/>
      <c r="L33" s="50">
        <v>4600</v>
      </c>
      <c r="M33" s="43">
        <f>D33</f>
        <v>4600</v>
      </c>
    </row>
    <row r="34" spans="1:13" ht="16.5" customHeight="1" x14ac:dyDescent="0.2">
      <c r="A34" s="13">
        <v>10</v>
      </c>
      <c r="B34" s="9" t="s">
        <v>26</v>
      </c>
      <c r="C34" s="3">
        <v>1</v>
      </c>
      <c r="D34" s="55">
        <v>4600</v>
      </c>
      <c r="E34" s="41">
        <v>13</v>
      </c>
      <c r="F34" s="41">
        <v>300</v>
      </c>
      <c r="G34" s="44">
        <v>0.3</v>
      </c>
      <c r="H34" s="41">
        <f>D34*G34</f>
        <v>1380</v>
      </c>
      <c r="I34" s="44">
        <v>0.5</v>
      </c>
      <c r="J34" s="41">
        <f t="shared" si="4"/>
        <v>3140</v>
      </c>
      <c r="K34" s="42"/>
      <c r="L34" s="50">
        <v>4600</v>
      </c>
      <c r="M34" s="43">
        <f t="shared" ref="M34:M38" si="5">D34</f>
        <v>4600</v>
      </c>
    </row>
    <row r="35" spans="1:13" ht="15.75" customHeight="1" x14ac:dyDescent="0.2">
      <c r="A35" s="13">
        <v>11</v>
      </c>
      <c r="B35" s="10" t="s">
        <v>27</v>
      </c>
      <c r="C35" s="3">
        <v>1</v>
      </c>
      <c r="D35" s="52">
        <v>4540</v>
      </c>
      <c r="E35" s="41">
        <v>8</v>
      </c>
      <c r="F35" s="41">
        <v>550</v>
      </c>
      <c r="G35" s="41">
        <v>0.25</v>
      </c>
      <c r="H35" s="41">
        <f>(D35+F35)*G35</f>
        <v>1272.5</v>
      </c>
      <c r="I35" s="41">
        <v>0.5</v>
      </c>
      <c r="J35" s="41">
        <f t="shared" si="4"/>
        <v>3181.25</v>
      </c>
      <c r="K35" s="42"/>
      <c r="L35" s="40">
        <v>4540</v>
      </c>
      <c r="M35" s="43">
        <f t="shared" si="5"/>
        <v>4540</v>
      </c>
    </row>
    <row r="36" spans="1:13" ht="15" x14ac:dyDescent="0.2">
      <c r="A36" s="13">
        <v>12</v>
      </c>
      <c r="B36" s="9" t="s">
        <v>6</v>
      </c>
      <c r="C36" s="3">
        <v>1</v>
      </c>
      <c r="D36" s="55">
        <v>3565</v>
      </c>
      <c r="E36" s="41"/>
      <c r="F36" s="41">
        <v>0</v>
      </c>
      <c r="G36" s="41">
        <v>0</v>
      </c>
      <c r="H36" s="41">
        <f>(D36+F36)*G36</f>
        <v>0</v>
      </c>
      <c r="I36" s="41">
        <v>0.5</v>
      </c>
      <c r="J36" s="41">
        <f t="shared" si="4"/>
        <v>1782.5</v>
      </c>
      <c r="K36" s="42">
        <v>1152.5</v>
      </c>
      <c r="L36" s="42"/>
      <c r="M36" s="43">
        <f t="shared" si="5"/>
        <v>3565</v>
      </c>
    </row>
    <row r="37" spans="1:13" ht="28.5" customHeight="1" x14ac:dyDescent="0.2">
      <c r="A37" s="13">
        <v>13</v>
      </c>
      <c r="B37" s="10" t="s">
        <v>21</v>
      </c>
      <c r="C37" s="3">
        <v>1</v>
      </c>
      <c r="D37" s="55">
        <v>3541</v>
      </c>
      <c r="E37" s="41"/>
      <c r="F37" s="41">
        <v>0</v>
      </c>
      <c r="G37" s="41">
        <v>0</v>
      </c>
      <c r="H37" s="41">
        <f>(D37+F37)*G37</f>
        <v>0</v>
      </c>
      <c r="I37" s="41">
        <v>0.1</v>
      </c>
      <c r="J37" s="41">
        <f t="shared" si="4"/>
        <v>354.1</v>
      </c>
      <c r="K37" s="42">
        <v>2604.9</v>
      </c>
      <c r="L37" s="42"/>
      <c r="M37" s="43">
        <f t="shared" si="5"/>
        <v>3541</v>
      </c>
    </row>
    <row r="38" spans="1:13" ht="29.25" customHeight="1" x14ac:dyDescent="0.2">
      <c r="A38" s="13">
        <v>14</v>
      </c>
      <c r="B38" s="10" t="s">
        <v>21</v>
      </c>
      <c r="C38" s="3">
        <v>1</v>
      </c>
      <c r="D38" s="55">
        <v>3541</v>
      </c>
      <c r="E38" s="41"/>
      <c r="F38" s="41">
        <v>0</v>
      </c>
      <c r="G38" s="41">
        <v>0</v>
      </c>
      <c r="H38" s="41">
        <f>(D38+F38)*G38</f>
        <v>0</v>
      </c>
      <c r="I38" s="41">
        <v>0.1</v>
      </c>
      <c r="J38" s="41">
        <f t="shared" si="4"/>
        <v>354.1</v>
      </c>
      <c r="K38" s="42">
        <v>2604.9</v>
      </c>
      <c r="L38" s="42"/>
      <c r="M38" s="43">
        <f t="shared" si="5"/>
        <v>3541</v>
      </c>
    </row>
    <row r="39" spans="1:13" ht="29.25" customHeight="1" x14ac:dyDescent="0.2">
      <c r="A39" s="13">
        <v>15</v>
      </c>
      <c r="B39" s="28" t="s">
        <v>28</v>
      </c>
      <c r="C39" s="3">
        <v>1</v>
      </c>
      <c r="D39" s="52">
        <v>5100</v>
      </c>
      <c r="E39" s="41">
        <v>6</v>
      </c>
      <c r="F39" s="41">
        <v>650</v>
      </c>
      <c r="G39" s="41">
        <v>0.4</v>
      </c>
      <c r="H39" s="41">
        <f>(D39+F39)*G39</f>
        <v>2300</v>
      </c>
      <c r="I39" s="41">
        <v>0.5</v>
      </c>
      <c r="J39" s="41">
        <f>(D39+F39+H39)*I39</f>
        <v>4025</v>
      </c>
      <c r="K39" s="42"/>
      <c r="L39" s="40">
        <v>5100</v>
      </c>
      <c r="M39" s="43">
        <f>D39</f>
        <v>5100</v>
      </c>
    </row>
    <row r="40" spans="1:13" ht="15" x14ac:dyDescent="0.2">
      <c r="A40" s="22"/>
      <c r="B40" s="23"/>
      <c r="C40" s="25">
        <f>SUM(C33:C39)</f>
        <v>7</v>
      </c>
      <c r="D40" s="53">
        <f>SUM(D33:D38)</f>
        <v>24387</v>
      </c>
      <c r="E40" s="45"/>
      <c r="F40" s="45">
        <f>SUM(F33:F38)</f>
        <v>1100</v>
      </c>
      <c r="G40" s="45"/>
      <c r="H40" s="45">
        <f>SUM(H33:H38)</f>
        <v>3137.5</v>
      </c>
      <c r="I40" s="45"/>
      <c r="J40" s="45">
        <f>SUM(J33:J38)</f>
        <v>11479.45</v>
      </c>
      <c r="K40" s="46">
        <f>SUM(K36:K38)</f>
        <v>6362.3</v>
      </c>
      <c r="L40" s="46"/>
      <c r="M40" s="47">
        <f>SUM(M33:M38)</f>
        <v>24387</v>
      </c>
    </row>
    <row r="41" spans="1:13" ht="17.25" thickBot="1" x14ac:dyDescent="0.3">
      <c r="A41" s="19"/>
      <c r="B41" s="16" t="s">
        <v>7</v>
      </c>
      <c r="C41" s="20">
        <f>C40+C31+C27</f>
        <v>15</v>
      </c>
      <c r="D41" s="20">
        <f t="shared" ref="D41:M41" si="6">D40+D31+D27</f>
        <v>96187</v>
      </c>
      <c r="E41" s="20">
        <f t="shared" si="6"/>
        <v>0</v>
      </c>
      <c r="F41" s="20">
        <f t="shared" si="6"/>
        <v>4050</v>
      </c>
      <c r="G41" s="20">
        <f t="shared" si="6"/>
        <v>0</v>
      </c>
      <c r="H41" s="20">
        <f t="shared" si="6"/>
        <v>11210</v>
      </c>
      <c r="I41" s="20">
        <f t="shared" si="6"/>
        <v>0</v>
      </c>
      <c r="J41" s="20">
        <f t="shared" si="6"/>
        <v>50510.2</v>
      </c>
      <c r="K41" s="20">
        <f t="shared" si="6"/>
        <v>6362.3</v>
      </c>
      <c r="L41" s="20">
        <f t="shared" si="6"/>
        <v>0</v>
      </c>
      <c r="M41" s="20">
        <f t="shared" si="6"/>
        <v>96187</v>
      </c>
    </row>
    <row r="42" spans="1:13" ht="15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2"/>
    </row>
    <row r="43" spans="1:13" ht="12.75" customHeight="1" x14ac:dyDescent="0.2">
      <c r="B43" s="4"/>
      <c r="C43" s="56"/>
      <c r="D43" s="56"/>
      <c r="E43" s="56" t="s">
        <v>16</v>
      </c>
      <c r="F43" s="56"/>
      <c r="G43" s="4"/>
      <c r="H43" s="57"/>
      <c r="I43" s="57"/>
      <c r="J43" s="4"/>
      <c r="K43" s="58"/>
      <c r="L43" s="58"/>
      <c r="M43" s="58"/>
    </row>
    <row r="44" spans="1:13" x14ac:dyDescent="0.2">
      <c r="B44" s="5"/>
      <c r="C44" s="56"/>
      <c r="D44" s="56"/>
      <c r="E44" s="56"/>
      <c r="F44" s="56"/>
      <c r="G44" s="21"/>
      <c r="H44" s="59" t="s">
        <v>22</v>
      </c>
      <c r="I44" s="59"/>
      <c r="J44" s="21"/>
      <c r="K44" s="30"/>
      <c r="L44" s="30"/>
      <c r="M44" s="21"/>
    </row>
  </sheetData>
  <mergeCells count="22">
    <mergeCell ref="I4:M4"/>
    <mergeCell ref="I5:M5"/>
    <mergeCell ref="I6:M6"/>
    <mergeCell ref="I7:M7"/>
    <mergeCell ref="A9:C9"/>
    <mergeCell ref="I9:M9"/>
    <mergeCell ref="H10:J10"/>
    <mergeCell ref="H11:M11"/>
    <mergeCell ref="A12:M12"/>
    <mergeCell ref="A13:M13"/>
    <mergeCell ref="A14:M14"/>
    <mergeCell ref="I19:J19"/>
    <mergeCell ref="G19:H19"/>
    <mergeCell ref="E19:F19"/>
    <mergeCell ref="B16:M16"/>
    <mergeCell ref="A17:M17"/>
    <mergeCell ref="A18:M18"/>
    <mergeCell ref="C43:D44"/>
    <mergeCell ref="E43:F44"/>
    <mergeCell ref="H43:I43"/>
    <mergeCell ref="K43:M43"/>
    <mergeCell ref="H44:I44"/>
  </mergeCells>
  <pageMargins left="0.70866141732283472" right="0.70866141732283472" top="0.23" bottom="0.32" header="0.2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для звіту на 01.01.23</vt:lpstr>
    </vt:vector>
  </TitlesOfParts>
  <Company>RADA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GL_BUH</dc:creator>
  <cp:lastModifiedBy>Work</cp:lastModifiedBy>
  <cp:lastPrinted>2022-12-23T11:09:35Z</cp:lastPrinted>
  <dcterms:created xsi:type="dcterms:W3CDTF">2009-12-26T10:09:21Z</dcterms:created>
  <dcterms:modified xsi:type="dcterms:W3CDTF">2022-12-23T12:08:59Z</dcterms:modified>
</cp:coreProperties>
</file>