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69" r:id="rId1"/>
  </sheets>
  <calcPr calcId="125725"/>
</workbook>
</file>

<file path=xl/calcChain.xml><?xml version="1.0" encoding="utf-8"?>
<calcChain xmlns="http://schemas.openxmlformats.org/spreadsheetml/2006/main">
  <c r="M49" i="69"/>
  <c r="D49"/>
  <c r="C41"/>
  <c r="C49"/>
  <c r="M40"/>
  <c r="J40"/>
  <c r="H40"/>
  <c r="D27"/>
  <c r="M44"/>
  <c r="M45"/>
  <c r="M46"/>
  <c r="M47"/>
  <c r="M35"/>
  <c r="M36"/>
  <c r="M37"/>
  <c r="M38"/>
  <c r="M39"/>
  <c r="M34"/>
  <c r="M43"/>
  <c r="D48"/>
  <c r="D32"/>
  <c r="C32"/>
  <c r="F32"/>
  <c r="H34"/>
  <c r="J34" s="1"/>
  <c r="H35"/>
  <c r="J35" s="1"/>
  <c r="H36"/>
  <c r="J36" s="1"/>
  <c r="H37"/>
  <c r="J37" s="1"/>
  <c r="H38"/>
  <c r="J38" s="1"/>
  <c r="H39"/>
  <c r="J39" s="1"/>
  <c r="D41"/>
  <c r="F41"/>
  <c r="K41"/>
  <c r="H43"/>
  <c r="J43" s="1"/>
  <c r="H44"/>
  <c r="J44" s="1"/>
  <c r="H45"/>
  <c r="J45" s="1"/>
  <c r="H46"/>
  <c r="J46" s="1"/>
  <c r="H47"/>
  <c r="J47" s="1"/>
  <c r="F48"/>
  <c r="K49"/>
  <c r="M30"/>
  <c r="M31"/>
  <c r="M29"/>
  <c r="M24"/>
  <c r="M25"/>
  <c r="M26"/>
  <c r="M22"/>
  <c r="M23"/>
  <c r="M21"/>
  <c r="H21"/>
  <c r="J21" s="1"/>
  <c r="H22"/>
  <c r="J22" s="1"/>
  <c r="H23"/>
  <c r="J23" s="1"/>
  <c r="H24"/>
  <c r="J24" s="1"/>
  <c r="H25"/>
  <c r="J25" s="1"/>
  <c r="H26"/>
  <c r="J26" s="1"/>
  <c r="F27"/>
  <c r="H29"/>
  <c r="J29" s="1"/>
  <c r="H30"/>
  <c r="J30" s="1"/>
  <c r="H31"/>
  <c r="J31" s="1"/>
  <c r="C27"/>
  <c r="M32" l="1"/>
  <c r="H48"/>
  <c r="F49"/>
  <c r="M48"/>
  <c r="J32"/>
  <c r="H41"/>
  <c r="H32"/>
  <c r="M41"/>
  <c r="J48"/>
  <c r="J41"/>
  <c r="J27"/>
  <c r="H27"/>
  <c r="H49" l="1"/>
  <c r="J49"/>
  <c r="M27"/>
  <c r="H11" s="1"/>
  <c r="K10" l="1"/>
</calcChain>
</file>

<file path=xl/sharedStrings.xml><?xml version="1.0" encoding="utf-8"?>
<sst xmlns="http://schemas.openxmlformats.org/spreadsheetml/2006/main" count="56" uniqueCount="49">
  <si>
    <t>Посада</t>
  </si>
  <si>
    <t>Оклад</t>
  </si>
  <si>
    <t>Ранг</t>
  </si>
  <si>
    <t>Вислуга</t>
  </si>
  <si>
    <t>Надбавка</t>
  </si>
  <si>
    <t>Кіль- кість</t>
  </si>
  <si>
    <t>Водій</t>
  </si>
  <si>
    <t>Всього</t>
  </si>
  <si>
    <t>(назва установи)</t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</si>
  <si>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</si>
  <si>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</si>
  <si>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Голова ОТГ</t>
  </si>
  <si>
    <t>Староста</t>
  </si>
  <si>
    <t>Секретар ради</t>
  </si>
  <si>
    <t>Керуючий справами (секретар виконкому)</t>
  </si>
  <si>
    <t xml:space="preserve">Відділ загально - організаційного забезпечення </t>
  </si>
  <si>
    <t xml:space="preserve">   по Виконавчому комітету Сурсько - Литовської сільської ради  </t>
  </si>
  <si>
    <t xml:space="preserve">                                     </t>
  </si>
  <si>
    <t>№ п/п</t>
  </si>
  <si>
    <t>Заступник сільського голови з питань діяльності виконавчого органу</t>
  </si>
  <si>
    <t>З місячним фондом оплати:</t>
  </si>
  <si>
    <t>Державний реєстратор</t>
  </si>
  <si>
    <t>Прибиральник службових приміщень (Техпрацівник)</t>
  </si>
  <si>
    <t xml:space="preserve">(підпис) </t>
  </si>
  <si>
    <t>доплата до МЗП</t>
  </si>
  <si>
    <t>_______________________Григорій АНДРЄЄВ</t>
  </si>
  <si>
    <t>Відділ обліку та звітності</t>
  </si>
  <si>
    <t>Юлія ПОПОВА</t>
  </si>
  <si>
    <t xml:space="preserve">Спеціаліст ІІ категорії </t>
  </si>
  <si>
    <t xml:space="preserve">Спеціаліст </t>
  </si>
  <si>
    <t xml:space="preserve">Адміністратор                            </t>
  </si>
  <si>
    <t>Головний спеціаліст</t>
  </si>
  <si>
    <t>Начальник відділу</t>
  </si>
  <si>
    <t>Начальник - адміністратор</t>
  </si>
  <si>
    <t>Спеціаліст</t>
  </si>
  <si>
    <t xml:space="preserve"> "Центр надання адміністартивних послуг"</t>
  </si>
  <si>
    <t>Премія</t>
  </si>
  <si>
    <t xml:space="preserve">                                                                                           ЗАТВЕРДЖЕНО</t>
  </si>
  <si>
    <t>Фонд заробітної плати на місяць за посадовим окладом (грн.)</t>
  </si>
  <si>
    <t xml:space="preserve">Додаток 2 до рішення сесії </t>
  </si>
  <si>
    <t>від 24.12.2021 року</t>
  </si>
  <si>
    <t>З місячним фондом оплати праці</t>
  </si>
  <si>
    <t xml:space="preserve">             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</si>
  <si>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Наказ Міністерства фінансів України</t>
  </si>
  <si>
    <t>від 28.01.2002.№ 57 ( у редакції наказу</t>
  </si>
  <si>
    <r>
      <t>№____</t>
    </r>
    <r>
      <rPr>
        <u/>
        <sz val="9"/>
        <rFont val="Times New Roman"/>
        <family val="1"/>
        <charset val="204"/>
      </rPr>
      <t>_758</t>
    </r>
    <r>
      <rPr>
        <sz val="9"/>
        <rFont val="Times New Roman"/>
        <family val="1"/>
        <charset val="204"/>
      </rPr>
      <t>______ -12/VIII</t>
    </r>
  </si>
  <si>
    <r>
      <t xml:space="preserve">штат у кількості </t>
    </r>
    <r>
      <rPr>
        <u/>
        <sz val="9"/>
        <rFont val="Book Antiqua"/>
        <family val="1"/>
        <charset val="204"/>
      </rPr>
      <t xml:space="preserve">   21 </t>
    </r>
    <r>
      <rPr>
        <sz val="9"/>
        <rFont val="Book Antiqua"/>
        <family val="1"/>
        <charset val="204"/>
      </rPr>
      <t xml:space="preserve"> штатних  одиниць</t>
    </r>
  </si>
  <si>
    <t xml:space="preserve"> Типовий штатний розпис на  2022 рік</t>
  </si>
  <si>
    <t>Міністерства фінансів України від 26.11.2012 №1220)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</si>
</sst>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b/>
      <sz val="8"/>
      <name val="Book Antiqua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rgb="FFFF0000"/>
      <name val="Book Antiqua"/>
      <family val="1"/>
      <charset val="204"/>
    </font>
    <font>
      <sz val="9"/>
      <name val="Times New Roman"/>
      <family val="1"/>
      <charset val="204"/>
    </font>
    <font>
      <sz val="9"/>
      <name val="Book Antiqua"/>
      <family val="1"/>
      <charset val="204"/>
    </font>
    <font>
      <u/>
      <sz val="9"/>
      <name val="Book Antiqua"/>
      <family val="1"/>
      <charset val="204"/>
    </font>
    <font>
      <sz val="9"/>
      <name val="Arial Cyr"/>
      <charset val="204"/>
    </font>
    <font>
      <b/>
      <sz val="9"/>
      <name val="Book Antiqua"/>
      <family val="1"/>
      <charset val="204"/>
    </font>
    <font>
      <u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justify" vertical="top" wrapTex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top" wrapText="1"/>
    </xf>
    <xf numFmtId="2" fontId="3" fillId="0" borderId="8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0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justify"/>
    </xf>
    <xf numFmtId="0" fontId="11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top" wrapText="1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6" fillId="0" borderId="0" xfId="0" applyFont="1" applyBorder="1"/>
    <xf numFmtId="0" fontId="14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 wrapText="1"/>
    </xf>
    <xf numFmtId="2" fontId="14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 vertical="justify"/>
    </xf>
    <xf numFmtId="0" fontId="3" fillId="5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justify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top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  <xf numFmtId="0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Q18" sqref="Q18"/>
    </sheetView>
  </sheetViews>
  <sheetFormatPr defaultRowHeight="12.75"/>
  <cols>
    <col min="2" max="2" width="47" customWidth="1"/>
    <col min="4" max="4" width="11.28515625" customWidth="1"/>
    <col min="5" max="12" width="0" hidden="1" customWidth="1"/>
    <col min="13" max="13" width="51" customWidth="1"/>
  </cols>
  <sheetData>
    <row r="1" spans="1:13">
      <c r="M1" s="69" t="s">
        <v>39</v>
      </c>
    </row>
    <row r="2" spans="1:13">
      <c r="M2" s="68" t="s">
        <v>40</v>
      </c>
    </row>
    <row r="3" spans="1:13">
      <c r="M3" s="69" t="s">
        <v>45</v>
      </c>
    </row>
    <row r="4" spans="1:13">
      <c r="I4" s="85" t="s">
        <v>37</v>
      </c>
      <c r="J4" s="85"/>
      <c r="K4" s="85"/>
      <c r="L4" s="85"/>
      <c r="M4" s="85"/>
    </row>
    <row r="5" spans="1:13">
      <c r="I5" s="85" t="s">
        <v>43</v>
      </c>
      <c r="J5" s="85"/>
      <c r="K5" s="85"/>
      <c r="L5" s="85"/>
      <c r="M5" s="85"/>
    </row>
    <row r="6" spans="1:13">
      <c r="I6" s="85" t="s">
        <v>44</v>
      </c>
      <c r="J6" s="85"/>
      <c r="K6" s="85"/>
      <c r="L6" s="85"/>
      <c r="M6" s="85"/>
    </row>
    <row r="7" spans="1:13" ht="15">
      <c r="B7" s="55"/>
      <c r="C7" s="57"/>
      <c r="D7" s="57"/>
      <c r="E7" s="57"/>
      <c r="F7" s="57"/>
      <c r="G7" s="57"/>
      <c r="H7" s="57"/>
      <c r="I7" s="85" t="s">
        <v>48</v>
      </c>
      <c r="J7" s="85"/>
      <c r="K7" s="85"/>
      <c r="L7" s="85"/>
      <c r="M7" s="85"/>
    </row>
    <row r="8" spans="1:13" ht="15">
      <c r="B8" s="55"/>
      <c r="C8" s="60"/>
      <c r="D8" s="60"/>
      <c r="E8" s="60"/>
      <c r="F8" s="60"/>
      <c r="G8" s="60"/>
      <c r="H8" s="60"/>
      <c r="I8" s="59"/>
      <c r="J8" s="59"/>
      <c r="K8" s="59"/>
      <c r="L8" s="59"/>
      <c r="M8" s="59"/>
    </row>
    <row r="9" spans="1:13" ht="13.5">
      <c r="A9" s="81"/>
      <c r="B9" s="81"/>
      <c r="C9" s="81"/>
      <c r="D9" s="61"/>
      <c r="E9" s="61"/>
      <c r="F9" s="61"/>
      <c r="G9" s="61"/>
      <c r="H9" s="61"/>
      <c r="I9" s="86" t="s">
        <v>46</v>
      </c>
      <c r="J9" s="86"/>
      <c r="K9" s="86"/>
      <c r="L9" s="86"/>
      <c r="M9" s="86"/>
    </row>
    <row r="10" spans="1:13" ht="15" customHeight="1">
      <c r="A10" s="62"/>
      <c r="B10" s="63"/>
      <c r="C10" s="64"/>
      <c r="D10" s="61"/>
      <c r="E10" s="61"/>
      <c r="F10" s="61"/>
      <c r="G10" s="61"/>
      <c r="H10" s="81" t="s">
        <v>20</v>
      </c>
      <c r="I10" s="81"/>
      <c r="J10" s="81"/>
      <c r="K10" s="65">
        <f>M49</f>
        <v>127727</v>
      </c>
      <c r="L10" s="65"/>
      <c r="M10" s="66" t="s">
        <v>41</v>
      </c>
    </row>
    <row r="11" spans="1:13" ht="14.25">
      <c r="A11" s="67"/>
      <c r="B11" s="63"/>
      <c r="C11" s="61"/>
      <c r="D11" s="61"/>
      <c r="E11" s="61"/>
      <c r="F11" s="61"/>
      <c r="G11" s="61"/>
      <c r="H11" s="82">
        <f>M49</f>
        <v>127727</v>
      </c>
      <c r="I11" s="83"/>
      <c r="J11" s="83"/>
      <c r="K11" s="83"/>
      <c r="L11" s="83"/>
      <c r="M11" s="83"/>
    </row>
    <row r="12" spans="1:13">
      <c r="A12" s="84" t="s">
        <v>42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>
      <c r="A13" s="85" t="s">
        <v>25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3">
      <c r="A14" s="70" t="s">
        <v>10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6" spans="1:13" ht="16.5">
      <c r="B16" s="71" t="s">
        <v>47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</row>
    <row r="17" spans="1:13" ht="15">
      <c r="A17" s="72" t="s">
        <v>16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3" ht="13.5" thickBot="1">
      <c r="A18" s="74" t="s">
        <v>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ht="25.5">
      <c r="A19" s="30" t="s">
        <v>18</v>
      </c>
      <c r="B19" s="58" t="s">
        <v>0</v>
      </c>
      <c r="C19" s="58" t="s">
        <v>5</v>
      </c>
      <c r="D19" s="58" t="s">
        <v>1</v>
      </c>
      <c r="E19" s="79" t="s">
        <v>2</v>
      </c>
      <c r="F19" s="80"/>
      <c r="G19" s="79" t="s">
        <v>3</v>
      </c>
      <c r="H19" s="80"/>
      <c r="I19" s="79" t="s">
        <v>4</v>
      </c>
      <c r="J19" s="80"/>
      <c r="K19" s="53" t="s">
        <v>24</v>
      </c>
      <c r="L19" s="53" t="s">
        <v>36</v>
      </c>
      <c r="M19" s="22" t="s">
        <v>38</v>
      </c>
    </row>
    <row r="20" spans="1:13" ht="13.5">
      <c r="A20" s="23">
        <v>1</v>
      </c>
      <c r="B20" s="6">
        <v>2</v>
      </c>
      <c r="C20" s="16">
        <v>3</v>
      </c>
      <c r="D20" s="6">
        <v>4</v>
      </c>
      <c r="E20" s="16">
        <v>6</v>
      </c>
      <c r="F20" s="6">
        <v>7</v>
      </c>
      <c r="G20" s="16">
        <v>8</v>
      </c>
      <c r="H20" s="6">
        <v>9</v>
      </c>
      <c r="I20" s="16">
        <v>10</v>
      </c>
      <c r="J20" s="6">
        <v>11</v>
      </c>
      <c r="K20" s="18">
        <v>12</v>
      </c>
      <c r="L20" s="18"/>
      <c r="M20" s="24">
        <v>13</v>
      </c>
    </row>
    <row r="21" spans="1:13" ht="19.5" customHeight="1">
      <c r="A21" s="23">
        <v>1</v>
      </c>
      <c r="B21" s="19" t="s">
        <v>11</v>
      </c>
      <c r="C21" s="6">
        <v>1</v>
      </c>
      <c r="D21" s="34">
        <v>12000</v>
      </c>
      <c r="E21" s="7">
        <v>7</v>
      </c>
      <c r="F21" s="2">
        <v>600</v>
      </c>
      <c r="G21" s="3">
        <v>0.15</v>
      </c>
      <c r="H21" s="2">
        <f t="shared" ref="H21:H26" si="0">(D21+F21)*G21</f>
        <v>1890</v>
      </c>
      <c r="I21" s="3">
        <v>0.5</v>
      </c>
      <c r="J21" s="2">
        <f t="shared" ref="J21:J26" si="1">(D21+F21+H21)*I21</f>
        <v>7245</v>
      </c>
      <c r="K21" s="5"/>
      <c r="L21" s="34">
        <v>12000</v>
      </c>
      <c r="M21" s="25">
        <f>D21</f>
        <v>12000</v>
      </c>
    </row>
    <row r="22" spans="1:13" ht="17.25" customHeight="1">
      <c r="A22" s="23">
        <v>2</v>
      </c>
      <c r="B22" s="19" t="s">
        <v>13</v>
      </c>
      <c r="C22" s="6">
        <v>1</v>
      </c>
      <c r="D22" s="34">
        <v>11000</v>
      </c>
      <c r="E22" s="7">
        <v>11</v>
      </c>
      <c r="F22" s="2">
        <v>400</v>
      </c>
      <c r="G22" s="3">
        <v>0</v>
      </c>
      <c r="H22" s="2">
        <f t="shared" si="0"/>
        <v>0</v>
      </c>
      <c r="I22" s="3">
        <v>0.5</v>
      </c>
      <c r="J22" s="2">
        <f t="shared" si="1"/>
        <v>5700</v>
      </c>
      <c r="K22" s="5"/>
      <c r="L22" s="34">
        <v>11000</v>
      </c>
      <c r="M22" s="25">
        <f t="shared" ref="M22:M26" si="2">D22</f>
        <v>11000</v>
      </c>
    </row>
    <row r="23" spans="1:13" ht="29.25" customHeight="1">
      <c r="A23" s="23">
        <v>3</v>
      </c>
      <c r="B23" s="20" t="s">
        <v>19</v>
      </c>
      <c r="C23" s="6">
        <v>1</v>
      </c>
      <c r="D23" s="34">
        <v>11000</v>
      </c>
      <c r="E23" s="7">
        <v>11</v>
      </c>
      <c r="F23" s="2">
        <v>400</v>
      </c>
      <c r="G23" s="3">
        <v>0</v>
      </c>
      <c r="H23" s="2">
        <f t="shared" si="0"/>
        <v>0</v>
      </c>
      <c r="I23" s="3">
        <v>0.5</v>
      </c>
      <c r="J23" s="2">
        <f t="shared" si="1"/>
        <v>5700</v>
      </c>
      <c r="K23" s="5"/>
      <c r="L23" s="34">
        <v>11000</v>
      </c>
      <c r="M23" s="25">
        <f t="shared" si="2"/>
        <v>11000</v>
      </c>
    </row>
    <row r="24" spans="1:13" ht="22.5" customHeight="1">
      <c r="A24" s="23">
        <v>4</v>
      </c>
      <c r="B24" s="20" t="s">
        <v>14</v>
      </c>
      <c r="C24" s="6">
        <v>1</v>
      </c>
      <c r="D24" s="34">
        <v>11000</v>
      </c>
      <c r="E24" s="7">
        <v>12</v>
      </c>
      <c r="F24" s="2">
        <v>350</v>
      </c>
      <c r="G24" s="3">
        <v>0.2</v>
      </c>
      <c r="H24" s="2">
        <f t="shared" si="0"/>
        <v>2270</v>
      </c>
      <c r="I24" s="3">
        <v>0.5</v>
      </c>
      <c r="J24" s="2">
        <f t="shared" si="1"/>
        <v>6810</v>
      </c>
      <c r="K24" s="5"/>
      <c r="L24" s="34">
        <v>11000</v>
      </c>
      <c r="M24" s="25">
        <f t="shared" si="2"/>
        <v>11000</v>
      </c>
    </row>
    <row r="25" spans="1:13" ht="15">
      <c r="A25" s="23">
        <v>5</v>
      </c>
      <c r="B25" s="19" t="s">
        <v>12</v>
      </c>
      <c r="C25" s="6">
        <v>1</v>
      </c>
      <c r="D25" s="34">
        <v>10000</v>
      </c>
      <c r="E25" s="7">
        <v>12</v>
      </c>
      <c r="F25" s="2">
        <v>350</v>
      </c>
      <c r="G25" s="48">
        <v>0.15</v>
      </c>
      <c r="H25" s="2">
        <f t="shared" si="0"/>
        <v>1552.5</v>
      </c>
      <c r="I25" s="3">
        <v>0.3</v>
      </c>
      <c r="J25" s="2">
        <f t="shared" si="1"/>
        <v>3570.75</v>
      </c>
      <c r="K25" s="5"/>
      <c r="L25" s="34">
        <v>10000</v>
      </c>
      <c r="M25" s="25">
        <f t="shared" si="2"/>
        <v>10000</v>
      </c>
    </row>
    <row r="26" spans="1:13" ht="20.25" customHeight="1">
      <c r="A26" s="23">
        <v>6</v>
      </c>
      <c r="B26" s="19" t="s">
        <v>21</v>
      </c>
      <c r="C26" s="6">
        <v>1</v>
      </c>
      <c r="D26" s="34">
        <v>5300</v>
      </c>
      <c r="E26" s="7">
        <v>13</v>
      </c>
      <c r="F26" s="2">
        <v>300</v>
      </c>
      <c r="G26" s="3">
        <v>0.1</v>
      </c>
      <c r="H26" s="2">
        <f t="shared" si="0"/>
        <v>560</v>
      </c>
      <c r="I26" s="3">
        <v>0.5</v>
      </c>
      <c r="J26" s="2">
        <f t="shared" si="1"/>
        <v>3080</v>
      </c>
      <c r="K26" s="5"/>
      <c r="L26" s="34">
        <v>5300</v>
      </c>
      <c r="M26" s="25">
        <f t="shared" si="2"/>
        <v>5300</v>
      </c>
    </row>
    <row r="27" spans="1:13" ht="15">
      <c r="A27" s="38"/>
      <c r="B27" s="39"/>
      <c r="C27" s="40">
        <f>SUM(C21:C26)</f>
        <v>6</v>
      </c>
      <c r="D27" s="41">
        <f>SUM(D21:D26)</f>
        <v>60300</v>
      </c>
      <c r="E27" s="41"/>
      <c r="F27" s="41">
        <f>SUM(F21:F26)</f>
        <v>2400</v>
      </c>
      <c r="G27" s="41"/>
      <c r="H27" s="41">
        <f>SUM(H21:H26)</f>
        <v>6272.5</v>
      </c>
      <c r="I27" s="41"/>
      <c r="J27" s="41">
        <f>SUM(J21:J26)</f>
        <v>32105.75</v>
      </c>
      <c r="K27" s="50"/>
      <c r="L27" s="50"/>
      <c r="M27" s="56">
        <f>SUM(M21:M26)</f>
        <v>60300</v>
      </c>
    </row>
    <row r="28" spans="1:13" ht="15" customHeight="1">
      <c r="A28" s="26"/>
      <c r="B28" s="21" t="s">
        <v>26</v>
      </c>
      <c r="C28" s="29"/>
      <c r="D28" s="35"/>
      <c r="E28" s="13"/>
      <c r="F28" s="14"/>
      <c r="G28" s="15"/>
      <c r="H28" s="14"/>
      <c r="I28" s="15"/>
      <c r="J28" s="14"/>
      <c r="K28" s="12"/>
      <c r="L28" s="12"/>
      <c r="M28" s="25"/>
    </row>
    <row r="29" spans="1:13" ht="22.5" customHeight="1">
      <c r="A29" s="23">
        <v>7</v>
      </c>
      <c r="B29" s="19" t="s">
        <v>32</v>
      </c>
      <c r="C29" s="6">
        <v>1</v>
      </c>
      <c r="D29" s="34">
        <v>6900</v>
      </c>
      <c r="E29" s="7">
        <v>13</v>
      </c>
      <c r="F29" s="2">
        <v>300</v>
      </c>
      <c r="G29" s="48">
        <v>0.25</v>
      </c>
      <c r="H29" s="2">
        <f>(D29+F29)*G29</f>
        <v>1800</v>
      </c>
      <c r="I29" s="3">
        <v>0.5</v>
      </c>
      <c r="J29" s="2">
        <f>(D29+F29+H29)*I29</f>
        <v>4500</v>
      </c>
      <c r="K29" s="9"/>
      <c r="L29" s="34">
        <v>6900</v>
      </c>
      <c r="M29" s="25">
        <f>D29</f>
        <v>6900</v>
      </c>
    </row>
    <row r="30" spans="1:13" ht="19.5" customHeight="1">
      <c r="A30" s="23">
        <v>8</v>
      </c>
      <c r="B30" s="19" t="s">
        <v>31</v>
      </c>
      <c r="C30" s="6">
        <v>1</v>
      </c>
      <c r="D30" s="34">
        <v>5100</v>
      </c>
      <c r="E30" s="7">
        <v>14</v>
      </c>
      <c r="F30" s="2">
        <v>250</v>
      </c>
      <c r="G30" s="3">
        <v>0</v>
      </c>
      <c r="H30" s="2">
        <f>(D30+F30)*G30</f>
        <v>0</v>
      </c>
      <c r="I30" s="3">
        <v>0.5</v>
      </c>
      <c r="J30" s="2">
        <f>(D30+F30+H30)*I30</f>
        <v>2675</v>
      </c>
      <c r="K30" s="9"/>
      <c r="L30" s="34">
        <v>5100</v>
      </c>
      <c r="M30" s="25">
        <f t="shared" ref="M30:M31" si="3">D30</f>
        <v>5100</v>
      </c>
    </row>
    <row r="31" spans="1:13" ht="15">
      <c r="A31" s="23">
        <v>9</v>
      </c>
      <c r="B31" s="19" t="s">
        <v>31</v>
      </c>
      <c r="C31" s="6">
        <v>1</v>
      </c>
      <c r="D31" s="34">
        <v>5100</v>
      </c>
      <c r="E31" s="7">
        <v>14</v>
      </c>
      <c r="F31" s="2">
        <v>250</v>
      </c>
      <c r="G31" s="48">
        <v>0</v>
      </c>
      <c r="H31" s="2">
        <f>(D31+F31)*G31</f>
        <v>0</v>
      </c>
      <c r="I31" s="3">
        <v>0.5</v>
      </c>
      <c r="J31" s="2">
        <f>(D31+F31+H31)*I31</f>
        <v>2675</v>
      </c>
      <c r="K31" s="9"/>
      <c r="L31" s="34">
        <v>5100</v>
      </c>
      <c r="M31" s="25">
        <f t="shared" si="3"/>
        <v>5100</v>
      </c>
    </row>
    <row r="32" spans="1:13" ht="15">
      <c r="A32" s="38"/>
      <c r="B32" s="39"/>
      <c r="C32" s="42">
        <f>SUM(C29:C31)</f>
        <v>3</v>
      </c>
      <c r="D32" s="41">
        <f>SUM(D29:D31)</f>
        <v>17100</v>
      </c>
      <c r="E32" s="41"/>
      <c r="F32" s="41">
        <f>SUM(F29:F31)</f>
        <v>800</v>
      </c>
      <c r="G32" s="41"/>
      <c r="H32" s="41">
        <f>SUM(H29:H31)</f>
        <v>1800</v>
      </c>
      <c r="I32" s="41"/>
      <c r="J32" s="41">
        <f>SUM(J29:J31)</f>
        <v>9850</v>
      </c>
      <c r="K32" s="50"/>
      <c r="L32" s="50"/>
      <c r="M32" s="56">
        <f>SUM(M29:M31)</f>
        <v>17100</v>
      </c>
    </row>
    <row r="33" spans="1:13" ht="24.75" customHeight="1">
      <c r="A33" s="26"/>
      <c r="B33" s="17" t="s">
        <v>15</v>
      </c>
      <c r="C33" s="29"/>
      <c r="D33" s="35"/>
      <c r="E33" s="13"/>
      <c r="F33" s="14"/>
      <c r="G33" s="15"/>
      <c r="H33" s="14"/>
      <c r="I33" s="15"/>
      <c r="J33" s="14"/>
      <c r="K33" s="12"/>
      <c r="L33" s="12"/>
      <c r="M33" s="25"/>
    </row>
    <row r="34" spans="1:13" ht="18.75" customHeight="1">
      <c r="A34" s="23">
        <v>10</v>
      </c>
      <c r="B34" s="43" t="s">
        <v>28</v>
      </c>
      <c r="C34" s="44">
        <v>1</v>
      </c>
      <c r="D34" s="45">
        <v>4600</v>
      </c>
      <c r="E34" s="47">
        <v>14</v>
      </c>
      <c r="F34" s="2">
        <v>250</v>
      </c>
      <c r="G34" s="48">
        <v>0.1</v>
      </c>
      <c r="H34" s="46">
        <f>(D34+F34)*G34</f>
        <v>485</v>
      </c>
      <c r="I34" s="48">
        <v>0.5</v>
      </c>
      <c r="J34" s="46">
        <f t="shared" ref="J34:J39" si="4">(D34+F34+H34)*I34</f>
        <v>2667.5</v>
      </c>
      <c r="K34" s="51"/>
      <c r="L34" s="45">
        <v>4600</v>
      </c>
      <c r="M34" s="25">
        <f>D34</f>
        <v>4600</v>
      </c>
    </row>
    <row r="35" spans="1:13" ht="16.5" customHeight="1">
      <c r="A35" s="23">
        <v>11</v>
      </c>
      <c r="B35" s="19" t="s">
        <v>28</v>
      </c>
      <c r="C35" s="6">
        <v>1</v>
      </c>
      <c r="D35" s="45">
        <v>4600</v>
      </c>
      <c r="E35" s="7">
        <v>13</v>
      </c>
      <c r="F35" s="2">
        <v>300</v>
      </c>
      <c r="G35" s="48">
        <v>0.3</v>
      </c>
      <c r="H35" s="2">
        <f>D35*G35</f>
        <v>1380</v>
      </c>
      <c r="I35" s="48">
        <v>0.5</v>
      </c>
      <c r="J35" s="2">
        <f t="shared" si="4"/>
        <v>3140</v>
      </c>
      <c r="K35" s="9"/>
      <c r="L35" s="45">
        <v>4600</v>
      </c>
      <c r="M35" s="25">
        <f t="shared" ref="M35:M39" si="5">D35</f>
        <v>4600</v>
      </c>
    </row>
    <row r="36" spans="1:13" ht="15.75" customHeight="1">
      <c r="A36" s="23">
        <v>12</v>
      </c>
      <c r="B36" s="20" t="s">
        <v>29</v>
      </c>
      <c r="C36" s="6">
        <v>1</v>
      </c>
      <c r="D36" s="34">
        <v>4540</v>
      </c>
      <c r="E36" s="7">
        <v>8</v>
      </c>
      <c r="F36" s="2">
        <v>550</v>
      </c>
      <c r="G36" s="3">
        <v>0.25</v>
      </c>
      <c r="H36" s="2">
        <f>(D36+F36)*G36</f>
        <v>1272.5</v>
      </c>
      <c r="I36" s="3">
        <v>0.5</v>
      </c>
      <c r="J36" s="2">
        <f t="shared" si="4"/>
        <v>3181.25</v>
      </c>
      <c r="K36" s="9"/>
      <c r="L36" s="34">
        <v>4540</v>
      </c>
      <c r="M36" s="25">
        <f t="shared" si="5"/>
        <v>4540</v>
      </c>
    </row>
    <row r="37" spans="1:13" ht="15">
      <c r="A37" s="23">
        <v>13</v>
      </c>
      <c r="B37" s="19" t="s">
        <v>6</v>
      </c>
      <c r="C37" s="6">
        <v>1</v>
      </c>
      <c r="D37" s="45">
        <v>3565</v>
      </c>
      <c r="E37" s="7"/>
      <c r="F37" s="2">
        <v>0</v>
      </c>
      <c r="G37" s="3">
        <v>0</v>
      </c>
      <c r="H37" s="2">
        <f>(D37+F37)*G37</f>
        <v>0</v>
      </c>
      <c r="I37" s="3">
        <v>0.5</v>
      </c>
      <c r="J37" s="2">
        <f t="shared" si="4"/>
        <v>1782.5</v>
      </c>
      <c r="K37" s="9">
        <v>1152.5</v>
      </c>
      <c r="L37" s="9"/>
      <c r="M37" s="25">
        <f t="shared" si="5"/>
        <v>3565</v>
      </c>
    </row>
    <row r="38" spans="1:13" ht="28.5" customHeight="1">
      <c r="A38" s="23">
        <v>14</v>
      </c>
      <c r="B38" s="20" t="s">
        <v>22</v>
      </c>
      <c r="C38" s="6">
        <v>1</v>
      </c>
      <c r="D38" s="45">
        <v>3541</v>
      </c>
      <c r="E38" s="7"/>
      <c r="F38" s="2">
        <v>0</v>
      </c>
      <c r="G38" s="3">
        <v>0</v>
      </c>
      <c r="H38" s="2">
        <f>(D38+F38)*G38</f>
        <v>0</v>
      </c>
      <c r="I38" s="3">
        <v>0.1</v>
      </c>
      <c r="J38" s="2">
        <f t="shared" si="4"/>
        <v>354.1</v>
      </c>
      <c r="K38" s="9">
        <v>2604.9</v>
      </c>
      <c r="L38" s="9"/>
      <c r="M38" s="25">
        <f t="shared" si="5"/>
        <v>3541</v>
      </c>
    </row>
    <row r="39" spans="1:13" ht="29.25" customHeight="1">
      <c r="A39" s="23">
        <v>15</v>
      </c>
      <c r="B39" s="20" t="s">
        <v>22</v>
      </c>
      <c r="C39" s="6">
        <v>1</v>
      </c>
      <c r="D39" s="45">
        <v>3541</v>
      </c>
      <c r="E39" s="7"/>
      <c r="F39" s="2">
        <v>0</v>
      </c>
      <c r="G39" s="3">
        <v>0</v>
      </c>
      <c r="H39" s="2">
        <f>(D39+F39)*G39</f>
        <v>0</v>
      </c>
      <c r="I39" s="3">
        <v>0.1</v>
      </c>
      <c r="J39" s="2">
        <f t="shared" si="4"/>
        <v>354.1</v>
      </c>
      <c r="K39" s="9">
        <v>2604.9</v>
      </c>
      <c r="L39" s="9"/>
      <c r="M39" s="25">
        <f t="shared" si="5"/>
        <v>3541</v>
      </c>
    </row>
    <row r="40" spans="1:13" ht="29.25" customHeight="1">
      <c r="A40" s="23">
        <v>16</v>
      </c>
      <c r="B40" s="52" t="s">
        <v>31</v>
      </c>
      <c r="C40" s="6">
        <v>1</v>
      </c>
      <c r="D40" s="36">
        <v>5100</v>
      </c>
      <c r="E40" s="7">
        <v>6</v>
      </c>
      <c r="F40" s="2">
        <v>650</v>
      </c>
      <c r="G40" s="3">
        <v>0.4</v>
      </c>
      <c r="H40" s="2">
        <f>(D40+F40)*G40</f>
        <v>2300</v>
      </c>
      <c r="I40" s="3">
        <v>0.5</v>
      </c>
      <c r="J40" s="2">
        <f>(D40+F40+H40)*I40</f>
        <v>4025</v>
      </c>
      <c r="K40" s="5"/>
      <c r="L40" s="36">
        <v>5100</v>
      </c>
      <c r="M40" s="25">
        <f>D40</f>
        <v>5100</v>
      </c>
    </row>
    <row r="41" spans="1:13" ht="15">
      <c r="A41" s="38"/>
      <c r="B41" s="39"/>
      <c r="C41" s="42">
        <f>SUM(C34:C40)</f>
        <v>7</v>
      </c>
      <c r="D41" s="41">
        <f>SUM(D34:D39)</f>
        <v>24387</v>
      </c>
      <c r="E41" s="41"/>
      <c r="F41" s="41">
        <f>SUM(F34:F39)</f>
        <v>1100</v>
      </c>
      <c r="G41" s="41"/>
      <c r="H41" s="41">
        <f>SUM(H34:H39)</f>
        <v>3137.5</v>
      </c>
      <c r="I41" s="41"/>
      <c r="J41" s="41">
        <f>SUM(J34:J39)</f>
        <v>11479.45</v>
      </c>
      <c r="K41" s="50">
        <f>SUM(K37:K39)</f>
        <v>6362.3</v>
      </c>
      <c r="L41" s="50"/>
      <c r="M41" s="56">
        <f>SUM(M34:M39)</f>
        <v>24387</v>
      </c>
    </row>
    <row r="42" spans="1:13" ht="23.25" customHeight="1">
      <c r="A42" s="26"/>
      <c r="B42" s="17" t="s">
        <v>35</v>
      </c>
      <c r="C42" s="29"/>
      <c r="D42" s="35"/>
      <c r="E42" s="13"/>
      <c r="F42" s="14"/>
      <c r="G42" s="15"/>
      <c r="H42" s="14"/>
      <c r="I42" s="15"/>
      <c r="J42" s="14"/>
      <c r="K42" s="12"/>
      <c r="L42" s="12"/>
      <c r="M42" s="25"/>
    </row>
    <row r="43" spans="1:13" ht="19.5" customHeight="1">
      <c r="A43" s="23">
        <v>17</v>
      </c>
      <c r="B43" s="20" t="s">
        <v>33</v>
      </c>
      <c r="C43" s="6">
        <v>1</v>
      </c>
      <c r="D43" s="34">
        <v>6900</v>
      </c>
      <c r="E43" s="7">
        <v>12</v>
      </c>
      <c r="F43" s="2">
        <v>350</v>
      </c>
      <c r="G43" s="48">
        <v>0.1</v>
      </c>
      <c r="H43" s="2">
        <f>(D43+F43)*G43</f>
        <v>725</v>
      </c>
      <c r="I43" s="3">
        <v>0.5</v>
      </c>
      <c r="J43" s="2">
        <f>(D43+F43+H43)*I43</f>
        <v>3987.5</v>
      </c>
      <c r="K43" s="5"/>
      <c r="L43" s="34">
        <v>6900</v>
      </c>
      <c r="M43" s="25">
        <f>D43</f>
        <v>6900</v>
      </c>
    </row>
    <row r="44" spans="1:13" ht="17.25" customHeight="1">
      <c r="A44" s="23">
        <v>18</v>
      </c>
      <c r="B44" s="20" t="s">
        <v>30</v>
      </c>
      <c r="C44" s="6">
        <v>1</v>
      </c>
      <c r="D44" s="34">
        <v>5300</v>
      </c>
      <c r="E44" s="7">
        <v>14</v>
      </c>
      <c r="F44" s="2">
        <v>250</v>
      </c>
      <c r="G44" s="48">
        <v>0.4</v>
      </c>
      <c r="H44" s="2">
        <f>(D44+F44)*G44</f>
        <v>2220</v>
      </c>
      <c r="I44" s="3">
        <v>0.5</v>
      </c>
      <c r="J44" s="2">
        <f>(D44+F44+H44)*I44</f>
        <v>3885</v>
      </c>
      <c r="K44" s="5"/>
      <c r="L44" s="34">
        <v>5300</v>
      </c>
      <c r="M44" s="25">
        <f t="shared" ref="M44:M47" si="6">D44</f>
        <v>5300</v>
      </c>
    </row>
    <row r="45" spans="1:13" ht="17.25" customHeight="1">
      <c r="A45" s="23">
        <v>19</v>
      </c>
      <c r="B45" s="43" t="s">
        <v>28</v>
      </c>
      <c r="C45" s="44">
        <v>1</v>
      </c>
      <c r="D45" s="45">
        <v>4600</v>
      </c>
      <c r="E45" s="7">
        <v>13</v>
      </c>
      <c r="F45" s="2">
        <v>300</v>
      </c>
      <c r="G45" s="48">
        <v>0.4</v>
      </c>
      <c r="H45" s="2">
        <f t="shared" ref="H45:H47" si="7">(D45+F45)*G45</f>
        <v>1960</v>
      </c>
      <c r="I45" s="3">
        <v>0.5</v>
      </c>
      <c r="J45" s="2">
        <f t="shared" ref="J45:J47" si="8">(D45+F45+H45)*I45</f>
        <v>3430</v>
      </c>
      <c r="K45" s="5"/>
      <c r="L45" s="45">
        <v>4600</v>
      </c>
      <c r="M45" s="25">
        <f t="shared" si="6"/>
        <v>4600</v>
      </c>
    </row>
    <row r="46" spans="1:13" ht="19.5" customHeight="1">
      <c r="A46" s="23">
        <v>20</v>
      </c>
      <c r="B46" s="19" t="s">
        <v>28</v>
      </c>
      <c r="C46" s="6">
        <v>1</v>
      </c>
      <c r="D46" s="45">
        <v>4600</v>
      </c>
      <c r="E46" s="7">
        <v>14</v>
      </c>
      <c r="F46" s="2">
        <v>250</v>
      </c>
      <c r="G46" s="48">
        <v>0.1</v>
      </c>
      <c r="H46" s="2">
        <f t="shared" si="7"/>
        <v>485</v>
      </c>
      <c r="I46" s="3">
        <v>0.5</v>
      </c>
      <c r="J46" s="2">
        <f t="shared" si="8"/>
        <v>2667.5</v>
      </c>
      <c r="K46" s="5"/>
      <c r="L46" s="45">
        <v>4600</v>
      </c>
      <c r="M46" s="25">
        <f t="shared" si="6"/>
        <v>4600</v>
      </c>
    </row>
    <row r="47" spans="1:13" ht="18" customHeight="1">
      <c r="A47" s="23">
        <v>21</v>
      </c>
      <c r="B47" s="20" t="s">
        <v>34</v>
      </c>
      <c r="C47" s="6">
        <v>1</v>
      </c>
      <c r="D47" s="34">
        <v>4540</v>
      </c>
      <c r="E47" s="7">
        <v>14</v>
      </c>
      <c r="F47" s="2">
        <v>250</v>
      </c>
      <c r="G47" s="48">
        <v>0.25</v>
      </c>
      <c r="H47" s="2">
        <f t="shared" si="7"/>
        <v>1197.5</v>
      </c>
      <c r="I47" s="3">
        <v>0.5</v>
      </c>
      <c r="J47" s="2">
        <f t="shared" si="8"/>
        <v>2993.75</v>
      </c>
      <c r="K47" s="5"/>
      <c r="L47" s="34">
        <v>4540</v>
      </c>
      <c r="M47" s="25">
        <f t="shared" si="6"/>
        <v>4540</v>
      </c>
    </row>
    <row r="48" spans="1:13" ht="15">
      <c r="A48" s="38"/>
      <c r="B48" s="39"/>
      <c r="C48" s="40">
        <v>5</v>
      </c>
      <c r="D48" s="41">
        <f>SUM(D43:D47)</f>
        <v>25940</v>
      </c>
      <c r="E48" s="41"/>
      <c r="F48" s="41">
        <f>SUM(F43:F44)</f>
        <v>600</v>
      </c>
      <c r="G48" s="41"/>
      <c r="H48" s="41">
        <f>SUM(H43:H44)</f>
        <v>2945</v>
      </c>
      <c r="I48" s="41"/>
      <c r="J48" s="41">
        <f>SUM(J43:J44)</f>
        <v>7872.5</v>
      </c>
      <c r="K48" s="50"/>
      <c r="L48" s="50"/>
      <c r="M48" s="56">
        <f>SUM(M43:M47)</f>
        <v>25940</v>
      </c>
    </row>
    <row r="49" spans="1:13" ht="17.25" thickBot="1">
      <c r="A49" s="31"/>
      <c r="B49" s="27" t="s">
        <v>7</v>
      </c>
      <c r="C49" s="32">
        <f>C48+C41+C32+C27</f>
        <v>21</v>
      </c>
      <c r="D49" s="28">
        <f>D48+D41+D32+D27</f>
        <v>127727</v>
      </c>
      <c r="E49" s="28"/>
      <c r="F49" s="28" t="e">
        <f>F48+#REF!+F41+F32+F27</f>
        <v>#REF!</v>
      </c>
      <c r="G49" s="28"/>
      <c r="H49" s="28" t="e">
        <f>H48+#REF!+H41+H32+H27</f>
        <v>#REF!</v>
      </c>
      <c r="I49" s="28"/>
      <c r="J49" s="28" t="e">
        <f>J48+#REF!+J41+J32+J27</f>
        <v>#REF!</v>
      </c>
      <c r="K49" s="49" t="e">
        <f>K48+#REF!+K41+K32+K27</f>
        <v>#REF!</v>
      </c>
      <c r="L49" s="49"/>
      <c r="M49" s="33">
        <f>M48+M41+M32+M27</f>
        <v>127727</v>
      </c>
    </row>
    <row r="50" spans="1:13" ht="15">
      <c r="B50" s="1"/>
      <c r="C50" s="1"/>
      <c r="D50" s="1"/>
      <c r="E50" s="1"/>
      <c r="F50" s="60"/>
      <c r="G50" s="60"/>
      <c r="H50" s="60"/>
      <c r="I50" s="60"/>
      <c r="J50" s="60"/>
      <c r="K50" s="60"/>
      <c r="L50" s="60"/>
      <c r="M50" s="4"/>
    </row>
    <row r="51" spans="1:13" ht="12.75" customHeight="1">
      <c r="B51" s="8" t="s">
        <v>31</v>
      </c>
      <c r="C51" s="75"/>
      <c r="D51" s="75"/>
      <c r="E51" s="75" t="s">
        <v>17</v>
      </c>
      <c r="F51" s="75"/>
      <c r="G51" s="11"/>
      <c r="H51" s="76"/>
      <c r="I51" s="76"/>
      <c r="J51" s="11"/>
      <c r="K51" s="77" t="s">
        <v>27</v>
      </c>
      <c r="L51" s="77"/>
      <c r="M51" s="77"/>
    </row>
    <row r="52" spans="1:13">
      <c r="B52" s="10" t="s">
        <v>9</v>
      </c>
      <c r="C52" s="75"/>
      <c r="D52" s="75"/>
      <c r="E52" s="75"/>
      <c r="F52" s="75"/>
      <c r="G52" s="37"/>
      <c r="H52" s="78" t="s">
        <v>23</v>
      </c>
      <c r="I52" s="78"/>
      <c r="J52" s="37"/>
      <c r="K52" s="54"/>
      <c r="L52" s="54"/>
      <c r="M52" s="37"/>
    </row>
  </sheetData>
  <mergeCells count="22">
    <mergeCell ref="I4:M4"/>
    <mergeCell ref="I5:M5"/>
    <mergeCell ref="I6:M6"/>
    <mergeCell ref="I7:M7"/>
    <mergeCell ref="A9:C9"/>
    <mergeCell ref="I9:M9"/>
    <mergeCell ref="H10:J10"/>
    <mergeCell ref="H11:M11"/>
    <mergeCell ref="A12:M12"/>
    <mergeCell ref="A13:M13"/>
    <mergeCell ref="A14:M14"/>
    <mergeCell ref="I19:J19"/>
    <mergeCell ref="G19:H19"/>
    <mergeCell ref="E19:F19"/>
    <mergeCell ref="B16:M16"/>
    <mergeCell ref="A17:M17"/>
    <mergeCell ref="A18:M18"/>
    <mergeCell ref="C51:D52"/>
    <mergeCell ref="E51:F52"/>
    <mergeCell ref="H51:I51"/>
    <mergeCell ref="K51:M51"/>
    <mergeCell ref="H52:I52"/>
  </mergeCells>
  <pageMargins left="0.70866141732283472" right="0.70866141732283472" top="0.23" bottom="0.32" header="0.2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2021-12-28T09:49:47Z</cp:lastPrinted>
  <dcterms:created xsi:type="dcterms:W3CDTF">2009-12-26T10:09:21Z</dcterms:created>
  <dcterms:modified xsi:type="dcterms:W3CDTF">2021-12-31T07:38:00Z</dcterms:modified>
</cp:coreProperties>
</file>