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/>
  </bookViews>
  <sheets>
    <sheet name="грудень" sheetId="41" r:id="rId1"/>
    <sheet name="січень 2022 звіт" sheetId="42" r:id="rId2"/>
  </sheets>
  <definedNames>
    <definedName name="_xlnm.Print_Area" localSheetId="0">грудень!$A$1:$Q$31</definedName>
  </definedNames>
  <calcPr calcId="125725"/>
</workbook>
</file>

<file path=xl/calcChain.xml><?xml version="1.0" encoding="utf-8"?>
<calcChain xmlns="http://schemas.openxmlformats.org/spreadsheetml/2006/main">
  <c r="I21" i="41"/>
  <c r="K21" s="1"/>
  <c r="I22"/>
  <c r="K22" s="1"/>
  <c r="N22"/>
  <c r="E23"/>
  <c r="E27" s="1"/>
  <c r="I23"/>
  <c r="K23"/>
  <c r="N23"/>
  <c r="Q23"/>
  <c r="I24"/>
  <c r="K24"/>
  <c r="Q24" s="1"/>
  <c r="N24"/>
  <c r="I25"/>
  <c r="K25" s="1"/>
  <c r="N25"/>
  <c r="I26"/>
  <c r="K26" s="1"/>
  <c r="N26"/>
  <c r="C27"/>
  <c r="D27"/>
  <c r="G27"/>
  <c r="L27"/>
  <c r="J22" i="42"/>
  <c r="J21"/>
  <c r="K27"/>
  <c r="F27"/>
  <c r="D27"/>
  <c r="C27"/>
  <c r="M26"/>
  <c r="H26"/>
  <c r="M25"/>
  <c r="H25"/>
  <c r="M24"/>
  <c r="H24"/>
  <c r="M23"/>
  <c r="H23"/>
  <c r="M22"/>
  <c r="H22"/>
  <c r="O22" s="1"/>
  <c r="H21"/>
  <c r="I27" i="41" l="1"/>
  <c r="Q26"/>
  <c r="Q25"/>
  <c r="Q22"/>
  <c r="Q21"/>
  <c r="K27"/>
  <c r="H27" i="42"/>
  <c r="J23"/>
  <c r="O23" s="1"/>
  <c r="J24"/>
  <c r="O24" s="1"/>
  <c r="J25"/>
  <c r="O25" s="1"/>
  <c r="J26"/>
  <c r="O26" s="1"/>
  <c r="Q27" i="41" l="1"/>
  <c r="J27" i="42"/>
  <c r="O21"/>
  <c r="O27" s="1"/>
  <c r="F8" s="1"/>
</calcChain>
</file>

<file path=xl/sharedStrings.xml><?xml version="1.0" encoding="utf-8"?>
<sst xmlns="http://schemas.openxmlformats.org/spreadsheetml/2006/main" count="61" uniqueCount="34">
  <si>
    <t xml:space="preserve">                           Затверджую</t>
  </si>
  <si>
    <t>Посада</t>
  </si>
  <si>
    <t>Оклад</t>
  </si>
  <si>
    <t>Вислуга</t>
  </si>
  <si>
    <t>Надбавка</t>
  </si>
  <si>
    <t>Кіль- кість</t>
  </si>
  <si>
    <t>ЗАТВЕРДЖЕНО</t>
  </si>
  <si>
    <t>Наказ Міністерства</t>
  </si>
  <si>
    <t>фінансів України</t>
  </si>
  <si>
    <t>від 28.01.2002 № 57</t>
  </si>
  <si>
    <t>(назва установи)</t>
  </si>
  <si>
    <t xml:space="preserve">                                                                                                                                                                                               Сільський голова</t>
  </si>
  <si>
    <r>
      <t xml:space="preserve">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               (число, місяць, рік)</t>
    </r>
  </si>
  <si>
    <t>М.П.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</si>
  <si>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</si>
  <si>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відділу</t>
  </si>
  <si>
    <t xml:space="preserve">                                     </t>
  </si>
  <si>
    <t xml:space="preserve">З місячним фондом оплати: </t>
  </si>
  <si>
    <t>Доплата до мінімальної</t>
  </si>
  <si>
    <t>Відділ соціального захисту населення</t>
  </si>
  <si>
    <t xml:space="preserve">                  (підпис)                                                   (ініціали та прізвище)</t>
  </si>
  <si>
    <t>_______________________Григорій АНДРЄЄВ</t>
  </si>
  <si>
    <t xml:space="preserve">   по Відділу соціального захисту населення  Сурсько - Литовської сільської ради  </t>
  </si>
  <si>
    <t>Юлія ПОПОВА</t>
  </si>
  <si>
    <t>Соціальний фахівець</t>
  </si>
  <si>
    <t>Соціальний працівник</t>
  </si>
  <si>
    <r>
      <t>Обов</t>
    </r>
    <r>
      <rPr>
        <sz val="8"/>
        <rFont val="Calibri"/>
        <family val="2"/>
        <charset val="204"/>
      </rPr>
      <t>'</t>
    </r>
    <r>
      <rPr>
        <sz val="8"/>
        <rFont val="Book Antiqua"/>
        <family val="1"/>
        <charset val="204"/>
      </rPr>
      <t>язкова надбавка</t>
    </r>
  </si>
  <si>
    <t>Ранг/Таріф</t>
  </si>
  <si>
    <t>Всього на місяць</t>
  </si>
  <si>
    <r>
      <t xml:space="preserve">штат у кількості </t>
    </r>
    <r>
      <rPr>
        <u/>
        <sz val="10"/>
        <rFont val="Book Antiqua"/>
        <family val="1"/>
        <charset val="204"/>
      </rPr>
      <t xml:space="preserve">  6 </t>
    </r>
    <r>
      <rPr>
        <sz val="10"/>
        <rFont val="Book Antiqua"/>
        <family val="1"/>
        <charset val="204"/>
      </rPr>
      <t xml:space="preserve"> штатних  одиниць</t>
    </r>
  </si>
  <si>
    <t xml:space="preserve">       04 січня 2022 року</t>
  </si>
  <si>
    <t xml:space="preserve"> Штатний розпис  з 01.02.2022 року</t>
  </si>
  <si>
    <t>Премія</t>
  </si>
  <si>
    <t xml:space="preserve"> Штатний розпис  з 01.01.2022 року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</si>
</sst>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Book Antiqua"/>
      <family val="1"/>
      <charset val="204"/>
    </font>
    <font>
      <u/>
      <sz val="10"/>
      <name val="Book Antiqua"/>
      <family val="1"/>
      <charset val="204"/>
    </font>
    <font>
      <b/>
      <u/>
      <sz val="10"/>
      <name val="Book Antiqua"/>
      <family val="1"/>
      <charset val="204"/>
    </font>
    <font>
      <u/>
      <sz val="8"/>
      <name val="Times New Roman"/>
      <family val="1"/>
      <charset val="204"/>
    </font>
    <font>
      <b/>
      <sz val="8"/>
      <name val="Book Antiqua"/>
      <family val="1"/>
      <charset val="204"/>
    </font>
    <font>
      <sz val="8"/>
      <name val="Calibri"/>
      <family val="2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2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2" fontId="0" fillId="0" borderId="0" xfId="0" applyNumberFormat="1"/>
    <xf numFmtId="2" fontId="2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/>
    </xf>
    <xf numFmtId="0" fontId="4" fillId="0" borderId="4" xfId="0" applyFont="1" applyBorder="1" applyAlignment="1">
      <alignment vertical="center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5" xfId="0" applyBorder="1"/>
    <xf numFmtId="0" fontId="11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1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justify"/>
    </xf>
    <xf numFmtId="0" fontId="1" fillId="0" borderId="0" xfId="0" applyNumberFormat="1" applyFont="1" applyAlignment="1">
      <alignment horizontal="left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0" fillId="0" borderId="11" xfId="0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7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top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justify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right" vertical="justify"/>
    </xf>
    <xf numFmtId="0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justify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justify"/>
    </xf>
    <xf numFmtId="0" fontId="7" fillId="0" borderId="0" xfId="0" applyFont="1" applyAlignment="1">
      <alignment horizont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7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Q33"/>
  <sheetViews>
    <sheetView tabSelected="1" view="pageBreakPreview" topLeftCell="A19" zoomScale="145" zoomScaleSheetLayoutView="145" workbookViewId="0">
      <selection activeCell="J29" sqref="J29:K29"/>
    </sheetView>
  </sheetViews>
  <sheetFormatPr defaultRowHeight="12.75"/>
  <cols>
    <col min="1" max="1" width="4" customWidth="1"/>
    <col min="2" max="2" width="24.7109375" customWidth="1"/>
    <col min="3" max="3" width="4.42578125" customWidth="1"/>
    <col min="4" max="4" width="8.7109375" customWidth="1"/>
    <col min="5" max="5" width="0.140625" hidden="1" customWidth="1"/>
    <col min="6" max="6" width="5.42578125" customWidth="1"/>
    <col min="7" max="7" width="6.85546875" customWidth="1"/>
    <col min="8" max="8" width="5.140625" customWidth="1"/>
    <col min="9" max="9" width="7.42578125" customWidth="1"/>
    <col min="10" max="10" width="6" customWidth="1"/>
    <col min="11" max="11" width="7.28515625" customWidth="1"/>
    <col min="12" max="12" width="9.5703125" hidden="1" customWidth="1"/>
    <col min="13" max="13" width="5.5703125" customWidth="1"/>
    <col min="14" max="16" width="9.5703125" customWidth="1"/>
    <col min="17" max="17" width="16.7109375" customWidth="1"/>
  </cols>
  <sheetData>
    <row r="1" spans="1:17" ht="13.5">
      <c r="K1" s="85"/>
      <c r="L1" s="85"/>
      <c r="M1" s="85"/>
      <c r="N1" s="85"/>
      <c r="O1" s="85"/>
      <c r="P1" s="85"/>
      <c r="Q1" s="85"/>
    </row>
    <row r="2" spans="1:17" ht="13.5">
      <c r="K2" s="85"/>
      <c r="L2" s="85"/>
      <c r="M2" s="85"/>
      <c r="N2" s="85"/>
      <c r="O2" s="85"/>
      <c r="P2" s="85"/>
      <c r="Q2" s="85"/>
    </row>
    <row r="3" spans="1:17" ht="13.5">
      <c r="K3" s="85"/>
      <c r="L3" s="85"/>
      <c r="M3" s="85"/>
      <c r="N3" s="85"/>
      <c r="O3" s="85"/>
      <c r="P3" s="85"/>
      <c r="Q3" s="85"/>
    </row>
    <row r="4" spans="1:17" ht="13.5">
      <c r="K4" s="85"/>
      <c r="L4" s="85"/>
      <c r="M4" s="85"/>
      <c r="N4" s="85"/>
      <c r="O4" s="85"/>
      <c r="P4" s="85"/>
      <c r="Q4" s="85"/>
    </row>
    <row r="5" spans="1:17" ht="15">
      <c r="D5" s="29"/>
      <c r="E5" s="29"/>
      <c r="F5" s="29"/>
      <c r="G5" s="29"/>
      <c r="H5" s="29"/>
      <c r="I5" s="29"/>
      <c r="J5" s="29"/>
      <c r="K5" s="3"/>
      <c r="L5" s="3"/>
      <c r="M5" s="3"/>
      <c r="N5" s="3"/>
      <c r="O5" s="3"/>
      <c r="P5" s="3"/>
      <c r="Q5" s="3"/>
    </row>
    <row r="6" spans="1:17" ht="15">
      <c r="B6" s="33"/>
      <c r="C6" s="29"/>
      <c r="D6" s="29"/>
      <c r="E6" s="29"/>
      <c r="F6" s="29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</row>
    <row r="7" spans="1:17" ht="27" customHeight="1">
      <c r="B7" s="31"/>
      <c r="C7" s="29"/>
      <c r="D7" s="29"/>
      <c r="E7" s="29"/>
      <c r="F7" s="29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</row>
    <row r="8" spans="1:17" ht="26.25" customHeight="1">
      <c r="B8" s="50"/>
      <c r="C8" s="88"/>
      <c r="D8" s="88"/>
      <c r="E8" s="29"/>
      <c r="F8" s="2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</row>
    <row r="10" spans="1:17" ht="24.75" customHeight="1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</row>
    <row r="11" spans="1:17">
      <c r="A11" s="76" t="s">
        <v>14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17" ht="12.75" customHeight="1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</row>
    <row r="13" spans="1:17" ht="12.75" customHeigh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7" ht="16.5">
      <c r="B14" s="77" t="s">
        <v>33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7" ht="15">
      <c r="A15" s="78" t="s">
        <v>22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</row>
    <row r="16" spans="1:17" ht="12.75" customHeight="1">
      <c r="A16" s="79" t="s">
        <v>10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</row>
    <row r="17" spans="1:17" ht="13.5" thickBot="1"/>
    <row r="18" spans="1:17" ht="39" customHeight="1">
      <c r="A18" s="19"/>
      <c r="B18" s="32" t="s">
        <v>1</v>
      </c>
      <c r="C18" s="32" t="s">
        <v>5</v>
      </c>
      <c r="D18" s="32" t="s">
        <v>2</v>
      </c>
      <c r="E18" s="43"/>
      <c r="F18" s="80" t="s">
        <v>27</v>
      </c>
      <c r="G18" s="81"/>
      <c r="H18" s="80" t="s">
        <v>3</v>
      </c>
      <c r="I18" s="81"/>
      <c r="J18" s="80" t="s">
        <v>4</v>
      </c>
      <c r="K18" s="81"/>
      <c r="L18" s="32" t="s">
        <v>18</v>
      </c>
      <c r="M18" s="80" t="s">
        <v>26</v>
      </c>
      <c r="N18" s="81"/>
      <c r="O18" s="46" t="s">
        <v>18</v>
      </c>
      <c r="P18" s="46" t="s">
        <v>32</v>
      </c>
      <c r="Q18" s="20" t="s">
        <v>28</v>
      </c>
    </row>
    <row r="19" spans="1:17" ht="13.5" thickBot="1">
      <c r="A19" s="21">
        <v>1</v>
      </c>
      <c r="B19" s="22">
        <v>2</v>
      </c>
      <c r="C19" s="22">
        <v>3</v>
      </c>
      <c r="D19" s="22">
        <v>4</v>
      </c>
      <c r="E19" s="22">
        <v>7</v>
      </c>
      <c r="F19" s="22">
        <v>5</v>
      </c>
      <c r="G19" s="22">
        <v>6</v>
      </c>
      <c r="H19" s="22">
        <v>7</v>
      </c>
      <c r="I19" s="22">
        <v>8</v>
      </c>
      <c r="J19" s="22">
        <v>9</v>
      </c>
      <c r="K19" s="22">
        <v>10</v>
      </c>
      <c r="L19" s="22">
        <v>16</v>
      </c>
      <c r="M19" s="45">
        <v>11</v>
      </c>
      <c r="N19" s="45">
        <v>12</v>
      </c>
      <c r="O19" s="45">
        <v>13</v>
      </c>
      <c r="P19" s="45"/>
      <c r="Q19" s="23">
        <v>14</v>
      </c>
    </row>
    <row r="20" spans="1:17" ht="28.5" customHeight="1">
      <c r="A20" s="51"/>
      <c r="B20" s="52" t="s">
        <v>19</v>
      </c>
      <c r="C20" s="53"/>
      <c r="D20" s="54"/>
      <c r="E20" s="54"/>
      <c r="F20" s="55"/>
      <c r="G20" s="54"/>
      <c r="H20" s="56"/>
      <c r="I20" s="54"/>
      <c r="J20" s="56"/>
      <c r="K20" s="54"/>
      <c r="L20" s="54"/>
      <c r="M20" s="54"/>
      <c r="N20" s="54"/>
      <c r="O20" s="54"/>
      <c r="P20" s="54"/>
      <c r="Q20" s="57"/>
    </row>
    <row r="21" spans="1:17" s="12" customFormat="1" ht="15" customHeight="1">
      <c r="A21" s="58">
        <v>1</v>
      </c>
      <c r="B21" s="59" t="s">
        <v>15</v>
      </c>
      <c r="C21" s="60">
        <v>1</v>
      </c>
      <c r="D21" s="61">
        <v>6900</v>
      </c>
      <c r="E21" s="61">
        <v>0</v>
      </c>
      <c r="F21" s="62">
        <v>13</v>
      </c>
      <c r="G21" s="61">
        <v>300</v>
      </c>
      <c r="H21" s="63">
        <v>0</v>
      </c>
      <c r="I21" s="61">
        <f t="shared" ref="I21:I26" si="0">(D21+G21)*H21</f>
        <v>0</v>
      </c>
      <c r="J21" s="64">
        <v>0.5</v>
      </c>
      <c r="K21" s="61">
        <f>(D21+E21+G21+I21)*J21</f>
        <v>3600</v>
      </c>
      <c r="L21" s="61"/>
      <c r="M21" s="61"/>
      <c r="N21" s="61"/>
      <c r="O21" s="61"/>
      <c r="P21" s="61">
        <v>6900</v>
      </c>
      <c r="Q21" s="65">
        <f>D21+G21+I21+K21+P21</f>
        <v>17700</v>
      </c>
    </row>
    <row r="22" spans="1:17" ht="24" customHeight="1">
      <c r="A22" s="58">
        <v>2</v>
      </c>
      <c r="B22" s="59" t="s">
        <v>24</v>
      </c>
      <c r="C22" s="60">
        <v>1</v>
      </c>
      <c r="D22" s="61">
        <v>5005</v>
      </c>
      <c r="E22" s="61">
        <v>0</v>
      </c>
      <c r="F22" s="62">
        <v>9</v>
      </c>
      <c r="G22" s="66"/>
      <c r="H22" s="64">
        <v>0</v>
      </c>
      <c r="I22" s="61">
        <f t="shared" si="0"/>
        <v>0</v>
      </c>
      <c r="J22" s="64">
        <v>0</v>
      </c>
      <c r="K22" s="61">
        <f>(D22+E22+G22+I22)*J22</f>
        <v>0</v>
      </c>
      <c r="L22" s="67"/>
      <c r="M22" s="64">
        <v>0</v>
      </c>
      <c r="N22" s="61">
        <f>(G22+H22+J22+L22)*M22</f>
        <v>0</v>
      </c>
      <c r="O22" s="67">
        <v>1495</v>
      </c>
      <c r="P22" s="67"/>
      <c r="Q22" s="65">
        <f>D22+I22+K22+N22+O22</f>
        <v>6500</v>
      </c>
    </row>
    <row r="23" spans="1:17" ht="15.75" customHeight="1">
      <c r="A23" s="58">
        <v>3</v>
      </c>
      <c r="B23" s="59" t="s">
        <v>24</v>
      </c>
      <c r="C23" s="60">
        <v>1</v>
      </c>
      <c r="D23" s="61">
        <v>5005</v>
      </c>
      <c r="E23" s="61" t="e">
        <f>D23*#REF!</f>
        <v>#REF!</v>
      </c>
      <c r="F23" s="62">
        <v>9</v>
      </c>
      <c r="G23" s="66"/>
      <c r="H23" s="64">
        <v>0</v>
      </c>
      <c r="I23" s="61">
        <f t="shared" si="0"/>
        <v>0</v>
      </c>
      <c r="J23" s="64">
        <v>0.3</v>
      </c>
      <c r="K23" s="61">
        <f>(D23+I23)*J23</f>
        <v>1501.5</v>
      </c>
      <c r="L23" s="67"/>
      <c r="M23" s="64">
        <v>0.15</v>
      </c>
      <c r="N23" s="61">
        <f>(D23+G23)*M23</f>
        <v>750.75</v>
      </c>
      <c r="O23" s="67"/>
      <c r="P23" s="61">
        <v>5005</v>
      </c>
      <c r="Q23" s="65">
        <f>D23+I23+K23+N23+O23+P23</f>
        <v>12262.25</v>
      </c>
    </row>
    <row r="24" spans="1:17" ht="15.75" customHeight="1">
      <c r="A24" s="58">
        <v>4</v>
      </c>
      <c r="B24" s="59" t="s">
        <v>24</v>
      </c>
      <c r="C24" s="60">
        <v>1</v>
      </c>
      <c r="D24" s="61">
        <v>5265</v>
      </c>
      <c r="E24" s="61"/>
      <c r="F24" s="62">
        <v>10</v>
      </c>
      <c r="G24" s="66"/>
      <c r="H24" s="64">
        <v>0.15</v>
      </c>
      <c r="I24" s="61">
        <f t="shared" si="0"/>
        <v>789.75</v>
      </c>
      <c r="J24" s="64">
        <v>0.3</v>
      </c>
      <c r="K24" s="61">
        <f>(D24+I24)*J24</f>
        <v>1816.425</v>
      </c>
      <c r="L24" s="67"/>
      <c r="M24" s="64">
        <v>0.15</v>
      </c>
      <c r="N24" s="61">
        <f>(D24+G24)*M24</f>
        <v>789.75</v>
      </c>
      <c r="O24" s="67"/>
      <c r="P24" s="61">
        <v>5265</v>
      </c>
      <c r="Q24" s="65">
        <f t="shared" ref="Q24:Q26" si="1">D24+I24+K24+N24+O24+P24</f>
        <v>13925.924999999999</v>
      </c>
    </row>
    <row r="25" spans="1:17" ht="15.75" customHeight="1">
      <c r="A25" s="58">
        <v>5</v>
      </c>
      <c r="B25" s="59" t="s">
        <v>25</v>
      </c>
      <c r="C25" s="60">
        <v>1</v>
      </c>
      <c r="D25" s="61">
        <v>4195</v>
      </c>
      <c r="E25" s="61"/>
      <c r="F25" s="62">
        <v>6</v>
      </c>
      <c r="G25" s="66"/>
      <c r="H25" s="64">
        <v>0</v>
      </c>
      <c r="I25" s="61">
        <f t="shared" si="0"/>
        <v>0</v>
      </c>
      <c r="J25" s="64">
        <v>0.2</v>
      </c>
      <c r="K25" s="61">
        <f>(D25+I25)*J25</f>
        <v>839</v>
      </c>
      <c r="L25" s="67"/>
      <c r="M25" s="64">
        <v>0.15</v>
      </c>
      <c r="N25" s="61">
        <f>(D25+G25)*M25</f>
        <v>629.25</v>
      </c>
      <c r="O25" s="67">
        <v>836.75</v>
      </c>
      <c r="P25" s="61">
        <v>4195</v>
      </c>
      <c r="Q25" s="65">
        <f t="shared" si="1"/>
        <v>10695</v>
      </c>
    </row>
    <row r="26" spans="1:17" ht="14.25" customHeight="1">
      <c r="A26" s="58">
        <v>6</v>
      </c>
      <c r="B26" s="59" t="s">
        <v>25</v>
      </c>
      <c r="C26" s="68">
        <v>1</v>
      </c>
      <c r="D26" s="61">
        <v>4195</v>
      </c>
      <c r="E26" s="61"/>
      <c r="F26" s="62">
        <v>6</v>
      </c>
      <c r="G26" s="66"/>
      <c r="H26" s="64">
        <v>0</v>
      </c>
      <c r="I26" s="61">
        <f t="shared" si="0"/>
        <v>0</v>
      </c>
      <c r="J26" s="64">
        <v>0.2</v>
      </c>
      <c r="K26" s="61">
        <f>(D26+I26)*J26</f>
        <v>839</v>
      </c>
      <c r="L26" s="67"/>
      <c r="M26" s="64">
        <v>0.15</v>
      </c>
      <c r="N26" s="61">
        <f>(D26+G26)*M26</f>
        <v>629.25</v>
      </c>
      <c r="O26" s="67">
        <v>836.75</v>
      </c>
      <c r="P26" s="61">
        <v>4195</v>
      </c>
      <c r="Q26" s="65">
        <f t="shared" si="1"/>
        <v>10695</v>
      </c>
    </row>
    <row r="27" spans="1:17" ht="14.25" customHeight="1">
      <c r="A27" s="69"/>
      <c r="B27" s="70"/>
      <c r="C27" s="71">
        <f>SUM(C21:C26)</f>
        <v>6</v>
      </c>
      <c r="D27" s="72">
        <f>SUM(D21:D26)</f>
        <v>30565</v>
      </c>
      <c r="E27" s="71" t="e">
        <f>SUM(E21:E26)</f>
        <v>#REF!</v>
      </c>
      <c r="F27" s="71"/>
      <c r="G27" s="72">
        <f>SUM(G21:G26)</f>
        <v>300</v>
      </c>
      <c r="H27" s="71"/>
      <c r="I27" s="72">
        <f>SUM(I21:I26)</f>
        <v>789.75</v>
      </c>
      <c r="J27" s="71"/>
      <c r="K27" s="72">
        <f>SUM(K21:K26)</f>
        <v>8595.9249999999993</v>
      </c>
      <c r="L27" s="71">
        <f>SUM(L21:L26)</f>
        <v>0</v>
      </c>
      <c r="M27" s="71"/>
      <c r="N27" s="71"/>
      <c r="O27" s="71"/>
      <c r="P27" s="71"/>
      <c r="Q27" s="72">
        <f>SUM(Q21:Q26)</f>
        <v>71778.175000000003</v>
      </c>
    </row>
    <row r="29" spans="1:17" ht="12.75" customHeight="1">
      <c r="B29" s="10"/>
      <c r="C29" s="10"/>
      <c r="D29" s="82"/>
      <c r="E29" s="28"/>
      <c r="F29" s="10" t="s">
        <v>16</v>
      </c>
      <c r="G29" s="14"/>
      <c r="H29" s="14"/>
      <c r="I29" s="14"/>
      <c r="J29" s="83"/>
      <c r="K29" s="83"/>
      <c r="L29" s="10"/>
      <c r="M29" s="10"/>
      <c r="N29" s="10"/>
      <c r="O29" s="10"/>
      <c r="P29" s="10"/>
    </row>
    <row r="30" spans="1:17" ht="13.5" customHeight="1">
      <c r="B30" s="74" t="s">
        <v>13</v>
      </c>
      <c r="C30" s="10"/>
      <c r="D30" s="82"/>
      <c r="E30" s="28"/>
      <c r="F30" s="75" t="s">
        <v>20</v>
      </c>
      <c r="G30" s="75"/>
      <c r="H30" s="75"/>
      <c r="I30" s="75"/>
      <c r="J30" s="75"/>
      <c r="K30" s="75"/>
      <c r="L30" s="75"/>
      <c r="M30" s="44"/>
      <c r="N30" s="44"/>
      <c r="O30" s="44"/>
      <c r="P30" s="73"/>
    </row>
    <row r="31" spans="1:17" ht="33" customHeight="1">
      <c r="B31" s="13"/>
      <c r="C31" s="42"/>
      <c r="D31" s="82"/>
      <c r="E31" s="28"/>
      <c r="F31" s="30"/>
      <c r="G31" s="30"/>
      <c r="H31" s="30"/>
      <c r="I31" s="30"/>
      <c r="J31" s="30"/>
      <c r="K31" s="30"/>
      <c r="L31" s="30"/>
      <c r="M31" s="44"/>
      <c r="N31" s="44"/>
      <c r="O31" s="44"/>
      <c r="P31" s="73"/>
    </row>
    <row r="32" spans="1:17" ht="12.75" customHeight="1">
      <c r="B32" s="16"/>
      <c r="E32" s="4"/>
      <c r="G32" s="4"/>
      <c r="I32" s="4"/>
    </row>
    <row r="33" spans="5:9">
      <c r="E33" s="4"/>
      <c r="G33" s="4"/>
      <c r="I33" s="4"/>
    </row>
  </sheetData>
  <mergeCells count="23">
    <mergeCell ref="A12:Q12"/>
    <mergeCell ref="K1:Q1"/>
    <mergeCell ref="K2:Q2"/>
    <mergeCell ref="K3:Q3"/>
    <mergeCell ref="K4:Q4"/>
    <mergeCell ref="G6:Q6"/>
    <mergeCell ref="G7:Q7"/>
    <mergeCell ref="C8:D8"/>
    <mergeCell ref="G8:Q8"/>
    <mergeCell ref="A9:Q9"/>
    <mergeCell ref="A10:Q10"/>
    <mergeCell ref="A11:Q11"/>
    <mergeCell ref="F30:L30"/>
    <mergeCell ref="A13:Q13"/>
    <mergeCell ref="B14:Q14"/>
    <mergeCell ref="A15:Q15"/>
    <mergeCell ref="A16:Q16"/>
    <mergeCell ref="F18:G18"/>
    <mergeCell ref="H18:I18"/>
    <mergeCell ref="J18:K18"/>
    <mergeCell ref="D29:D31"/>
    <mergeCell ref="J29:K29"/>
    <mergeCell ref="M18:N18"/>
  </mergeCells>
  <pageMargins left="0.19685039370078741" right="0.19685039370078741" top="0.35433070866141736" bottom="0.35433070866141736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topLeftCell="A4" workbookViewId="0">
      <selection activeCell="I22" sqref="I22"/>
    </sheetView>
  </sheetViews>
  <sheetFormatPr defaultRowHeight="12.75"/>
  <cols>
    <col min="1" max="1" width="6" customWidth="1"/>
    <col min="2" max="2" width="16.42578125" customWidth="1"/>
    <col min="10" max="10" width="10.28515625" customWidth="1"/>
  </cols>
  <sheetData>
    <row r="1" spans="1:15" ht="13.5">
      <c r="J1" s="85" t="s">
        <v>6</v>
      </c>
      <c r="K1" s="85"/>
      <c r="L1" s="85"/>
      <c r="M1" s="85"/>
      <c r="N1" s="85"/>
      <c r="O1" s="85"/>
    </row>
    <row r="2" spans="1:15" ht="13.5">
      <c r="J2" s="85" t="s">
        <v>7</v>
      </c>
      <c r="K2" s="85"/>
      <c r="L2" s="85"/>
      <c r="M2" s="85"/>
      <c r="N2" s="85"/>
      <c r="O2" s="85"/>
    </row>
    <row r="3" spans="1:15" ht="13.5">
      <c r="J3" s="85" t="s">
        <v>8</v>
      </c>
      <c r="K3" s="85"/>
      <c r="L3" s="85"/>
      <c r="M3" s="85"/>
      <c r="N3" s="85"/>
      <c r="O3" s="85"/>
    </row>
    <row r="4" spans="1:15" ht="13.5">
      <c r="J4" s="85" t="s">
        <v>9</v>
      </c>
      <c r="K4" s="85"/>
      <c r="L4" s="85"/>
      <c r="M4" s="85"/>
      <c r="N4" s="85"/>
      <c r="O4" s="85"/>
    </row>
    <row r="5" spans="1:15" ht="15">
      <c r="D5" s="29"/>
      <c r="E5" s="29"/>
      <c r="F5" s="29"/>
      <c r="G5" s="29"/>
      <c r="H5" s="29"/>
      <c r="I5" s="29"/>
      <c r="J5" s="3" t="s">
        <v>0</v>
      </c>
      <c r="K5" s="3"/>
      <c r="L5" s="3"/>
      <c r="M5" s="3"/>
      <c r="N5" s="3"/>
      <c r="O5" s="3"/>
    </row>
    <row r="6" spans="1:15" ht="15">
      <c r="B6" s="33"/>
      <c r="C6" s="29"/>
      <c r="D6" s="29"/>
      <c r="E6" s="29"/>
      <c r="F6" s="86" t="s">
        <v>29</v>
      </c>
      <c r="G6" s="86"/>
      <c r="H6" s="86"/>
      <c r="I6" s="86"/>
      <c r="J6" s="86"/>
      <c r="K6" s="86"/>
      <c r="L6" s="86"/>
      <c r="M6" s="86"/>
      <c r="N6" s="86"/>
      <c r="O6" s="86"/>
    </row>
    <row r="7" spans="1:15" ht="13.5">
      <c r="B7" s="31"/>
      <c r="C7" s="29"/>
      <c r="D7" s="29"/>
      <c r="E7" s="29"/>
      <c r="F7" s="87" t="s">
        <v>17</v>
      </c>
      <c r="G7" s="87"/>
      <c r="H7" s="87"/>
      <c r="I7" s="87"/>
      <c r="J7" s="87"/>
      <c r="K7" s="87"/>
      <c r="L7" s="87"/>
      <c r="M7" s="87"/>
      <c r="N7" s="87"/>
      <c r="O7" s="87"/>
    </row>
    <row r="8" spans="1:15" ht="15">
      <c r="B8" s="50"/>
      <c r="C8" s="88"/>
      <c r="D8" s="88"/>
      <c r="E8" s="29"/>
      <c r="F8" s="89">
        <f>O27</f>
        <v>46218.175000000003</v>
      </c>
      <c r="G8" s="95"/>
      <c r="H8" s="95"/>
      <c r="I8" s="95"/>
      <c r="J8" s="95"/>
      <c r="K8" s="95"/>
      <c r="L8" s="95"/>
      <c r="M8" s="95"/>
      <c r="N8" s="95"/>
      <c r="O8" s="95"/>
    </row>
    <row r="9" spans="1:15">
      <c r="A9" s="96" t="s">
        <v>11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</row>
    <row r="10" spans="1:15">
      <c r="A10" s="91" t="s">
        <v>21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15">
      <c r="A11" s="76" t="s">
        <v>14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>
      <c r="A12" s="84" t="s">
        <v>30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</row>
    <row r="13" spans="1:15">
      <c r="A13" s="76" t="s">
        <v>12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6.5">
      <c r="B14" s="77" t="s">
        <v>31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</row>
    <row r="15" spans="1:15" ht="15">
      <c r="A15" s="78" t="s">
        <v>22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</row>
    <row r="16" spans="1:15">
      <c r="A16" s="79" t="s">
        <v>10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13.5" thickBot="1"/>
    <row r="18" spans="1:15" ht="40.5" customHeight="1">
      <c r="A18" s="19"/>
      <c r="B18" s="48" t="s">
        <v>1</v>
      </c>
      <c r="C18" s="48" t="s">
        <v>5</v>
      </c>
      <c r="D18" s="48" t="s">
        <v>2</v>
      </c>
      <c r="E18" s="94" t="s">
        <v>27</v>
      </c>
      <c r="F18" s="94"/>
      <c r="G18" s="94" t="s">
        <v>3</v>
      </c>
      <c r="H18" s="94"/>
      <c r="I18" s="94" t="s">
        <v>4</v>
      </c>
      <c r="J18" s="94"/>
      <c r="K18" s="48" t="s">
        <v>18</v>
      </c>
      <c r="L18" s="80" t="s">
        <v>26</v>
      </c>
      <c r="M18" s="81"/>
      <c r="N18" s="46" t="s">
        <v>18</v>
      </c>
      <c r="O18" s="20" t="s">
        <v>28</v>
      </c>
    </row>
    <row r="19" spans="1:15" ht="13.5" thickBot="1">
      <c r="A19" s="21">
        <v>1</v>
      </c>
      <c r="B19" s="22">
        <v>2</v>
      </c>
      <c r="C19" s="22">
        <v>3</v>
      </c>
      <c r="D19" s="22">
        <v>4</v>
      </c>
      <c r="E19" s="22">
        <v>5</v>
      </c>
      <c r="F19" s="22">
        <v>6</v>
      </c>
      <c r="G19" s="22">
        <v>7</v>
      </c>
      <c r="H19" s="22">
        <v>8</v>
      </c>
      <c r="I19" s="22">
        <v>9</v>
      </c>
      <c r="J19" s="22">
        <v>10</v>
      </c>
      <c r="K19" s="22">
        <v>16</v>
      </c>
      <c r="L19" s="45">
        <v>11</v>
      </c>
      <c r="M19" s="45">
        <v>12</v>
      </c>
      <c r="N19" s="45">
        <v>13</v>
      </c>
      <c r="O19" s="23">
        <v>14</v>
      </c>
    </row>
    <row r="20" spans="1:15" ht="56.25" customHeight="1">
      <c r="A20" s="34"/>
      <c r="B20" s="35" t="s">
        <v>19</v>
      </c>
      <c r="C20" s="36"/>
      <c r="D20" s="37"/>
      <c r="E20" s="38"/>
      <c r="F20" s="37"/>
      <c r="G20" s="39"/>
      <c r="H20" s="37"/>
      <c r="I20" s="39"/>
      <c r="J20" s="37"/>
      <c r="K20" s="37"/>
      <c r="L20" s="37"/>
      <c r="M20" s="37"/>
      <c r="N20" s="37"/>
      <c r="O20" s="40"/>
    </row>
    <row r="21" spans="1:15" ht="29.25" customHeight="1">
      <c r="A21" s="17">
        <v>1</v>
      </c>
      <c r="B21" s="15" t="s">
        <v>15</v>
      </c>
      <c r="C21" s="18">
        <v>1</v>
      </c>
      <c r="D21" s="6">
        <v>6900</v>
      </c>
      <c r="E21" s="11">
        <v>13</v>
      </c>
      <c r="F21" s="6">
        <v>300</v>
      </c>
      <c r="G21" s="7">
        <v>0</v>
      </c>
      <c r="H21" s="6">
        <f t="shared" ref="H21:H26" si="0">(D21+F21)*G21</f>
        <v>0</v>
      </c>
      <c r="I21" s="2">
        <v>0.5</v>
      </c>
      <c r="J21" s="6">
        <f>(D21+F21+H21)*I21</f>
        <v>3600</v>
      </c>
      <c r="K21" s="6"/>
      <c r="L21" s="6"/>
      <c r="M21" s="6"/>
      <c r="N21" s="6"/>
      <c r="O21" s="5">
        <f>D21+F21+H21+J21</f>
        <v>10800</v>
      </c>
    </row>
    <row r="22" spans="1:15" ht="29.25" customHeight="1">
      <c r="A22" s="17">
        <v>2</v>
      </c>
      <c r="B22" s="15" t="s">
        <v>24</v>
      </c>
      <c r="C22" s="18">
        <v>1</v>
      </c>
      <c r="D22" s="6">
        <v>5005</v>
      </c>
      <c r="E22" s="11">
        <v>9</v>
      </c>
      <c r="F22" s="1"/>
      <c r="G22" s="2">
        <v>0</v>
      </c>
      <c r="H22" s="6">
        <f t="shared" si="0"/>
        <v>0</v>
      </c>
      <c r="I22" s="2">
        <v>0</v>
      </c>
      <c r="J22" s="6">
        <f>(D22+F22+H22)*I22</f>
        <v>0</v>
      </c>
      <c r="K22" s="41"/>
      <c r="L22" s="2">
        <v>0</v>
      </c>
      <c r="M22" s="6">
        <f>(F22+G22+I22+K22)*L22</f>
        <v>0</v>
      </c>
      <c r="N22" s="41">
        <v>1495</v>
      </c>
      <c r="O22" s="5">
        <f>D22+F22+H22+J22+N22</f>
        <v>6500</v>
      </c>
    </row>
    <row r="23" spans="1:15" ht="30.75" customHeight="1">
      <c r="A23" s="17">
        <v>3</v>
      </c>
      <c r="B23" s="15" t="s">
        <v>24</v>
      </c>
      <c r="C23" s="18">
        <v>1</v>
      </c>
      <c r="D23" s="6">
        <v>5005</v>
      </c>
      <c r="E23" s="11">
        <v>9</v>
      </c>
      <c r="F23" s="1"/>
      <c r="G23" s="2">
        <v>0</v>
      </c>
      <c r="H23" s="6">
        <f t="shared" si="0"/>
        <v>0</v>
      </c>
      <c r="I23" s="2">
        <v>0.3</v>
      </c>
      <c r="J23" s="6">
        <f>(D23+H23)*I23</f>
        <v>1501.5</v>
      </c>
      <c r="K23" s="41"/>
      <c r="L23" s="2">
        <v>0.15</v>
      </c>
      <c r="M23" s="6">
        <f>(D23+F23)*L23</f>
        <v>750.75</v>
      </c>
      <c r="N23" s="41"/>
      <c r="O23" s="5">
        <f>D23+H23+J23+M23</f>
        <v>7257.25</v>
      </c>
    </row>
    <row r="24" spans="1:15" ht="27">
      <c r="A24" s="17">
        <v>4</v>
      </c>
      <c r="B24" s="15" t="s">
        <v>24</v>
      </c>
      <c r="C24" s="18">
        <v>1</v>
      </c>
      <c r="D24" s="6">
        <v>5265</v>
      </c>
      <c r="E24" s="11">
        <v>10</v>
      </c>
      <c r="F24" s="1"/>
      <c r="G24" s="2">
        <v>0.15</v>
      </c>
      <c r="H24" s="6">
        <f t="shared" si="0"/>
        <v>789.75</v>
      </c>
      <c r="I24" s="2">
        <v>0.3</v>
      </c>
      <c r="J24" s="6">
        <f>(D24+H24)*I24</f>
        <v>1816.425</v>
      </c>
      <c r="K24" s="41"/>
      <c r="L24" s="2">
        <v>0.15</v>
      </c>
      <c r="M24" s="6">
        <f>(D24+F24)*L24</f>
        <v>789.75</v>
      </c>
      <c r="N24" s="41"/>
      <c r="O24" s="5">
        <f>D24+H24+J24+M24</f>
        <v>8660.9249999999993</v>
      </c>
    </row>
    <row r="25" spans="1:15" ht="27">
      <c r="A25" s="17">
        <v>5</v>
      </c>
      <c r="B25" s="15" t="s">
        <v>25</v>
      </c>
      <c r="C25" s="18">
        <v>1</v>
      </c>
      <c r="D25" s="6">
        <v>4195</v>
      </c>
      <c r="E25" s="11">
        <v>6</v>
      </c>
      <c r="F25" s="1"/>
      <c r="G25" s="2">
        <v>0</v>
      </c>
      <c r="H25" s="6">
        <f t="shared" si="0"/>
        <v>0</v>
      </c>
      <c r="I25" s="2">
        <v>0.2</v>
      </c>
      <c r="J25" s="6">
        <f>(D25+H25)*I25</f>
        <v>839</v>
      </c>
      <c r="K25" s="41"/>
      <c r="L25" s="2">
        <v>0.15</v>
      </c>
      <c r="M25" s="6">
        <f>(D25+F25)*L25</f>
        <v>629.25</v>
      </c>
      <c r="N25" s="41">
        <v>836.75</v>
      </c>
      <c r="O25" s="5">
        <f>D25+H25+J25+M25+N25</f>
        <v>6500</v>
      </c>
    </row>
    <row r="26" spans="1:15" ht="27">
      <c r="A26" s="17">
        <v>6</v>
      </c>
      <c r="B26" s="15" t="s">
        <v>25</v>
      </c>
      <c r="C26" s="9">
        <v>1</v>
      </c>
      <c r="D26" s="6">
        <v>4195</v>
      </c>
      <c r="E26" s="11">
        <v>6</v>
      </c>
      <c r="F26" s="1"/>
      <c r="G26" s="2">
        <v>0</v>
      </c>
      <c r="H26" s="6">
        <f t="shared" si="0"/>
        <v>0</v>
      </c>
      <c r="I26" s="2">
        <v>0.2</v>
      </c>
      <c r="J26" s="6">
        <f>(D26+H26)*I26</f>
        <v>839</v>
      </c>
      <c r="K26" s="41"/>
      <c r="L26" s="2">
        <v>0.15</v>
      </c>
      <c r="M26" s="6">
        <f>(D26+F26)*L26</f>
        <v>629.25</v>
      </c>
      <c r="N26" s="41">
        <v>836.75</v>
      </c>
      <c r="O26" s="5">
        <f>D26+H26+J26+M26+N26</f>
        <v>6500</v>
      </c>
    </row>
    <row r="27" spans="1:15" ht="15">
      <c r="A27" s="24"/>
      <c r="B27" s="25"/>
      <c r="C27" s="26">
        <f>SUM(C21:C26)</f>
        <v>6</v>
      </c>
      <c r="D27" s="27">
        <f>SUM(D21:D26)</f>
        <v>30565</v>
      </c>
      <c r="E27" s="26"/>
      <c r="F27" s="27">
        <f>SUM(F21:F26)</f>
        <v>300</v>
      </c>
      <c r="G27" s="26"/>
      <c r="H27" s="27">
        <f>SUM(H21:H26)</f>
        <v>789.75</v>
      </c>
      <c r="I27" s="26"/>
      <c r="J27" s="27">
        <f>SUM(J21:J26)</f>
        <v>8595.9249999999993</v>
      </c>
      <c r="K27" s="26">
        <f>SUM(K21:K26)</f>
        <v>0</v>
      </c>
      <c r="L27" s="26"/>
      <c r="M27" s="26"/>
      <c r="N27" s="26"/>
      <c r="O27" s="27">
        <f>SUM(O21:O26)</f>
        <v>46218.175000000003</v>
      </c>
    </row>
    <row r="29" spans="1:15">
      <c r="B29" s="10"/>
      <c r="C29" s="10"/>
      <c r="D29" s="82"/>
      <c r="E29" s="10" t="s">
        <v>16</v>
      </c>
      <c r="F29" s="14"/>
      <c r="G29" s="14"/>
      <c r="H29" s="14"/>
      <c r="I29" s="83" t="s">
        <v>23</v>
      </c>
      <c r="J29" s="92"/>
      <c r="K29" s="10"/>
      <c r="L29" s="10"/>
      <c r="M29" s="10"/>
      <c r="N29" s="10"/>
    </row>
    <row r="30" spans="1:15">
      <c r="B30" s="8" t="s">
        <v>13</v>
      </c>
      <c r="C30" s="10"/>
      <c r="D30" s="82"/>
      <c r="E30" s="75" t="s">
        <v>20</v>
      </c>
      <c r="F30" s="75"/>
      <c r="G30" s="75"/>
      <c r="H30" s="75"/>
      <c r="I30" s="75"/>
      <c r="J30" s="75"/>
      <c r="K30" s="75"/>
      <c r="L30" s="47"/>
      <c r="M30" s="47"/>
      <c r="N30" s="47"/>
    </row>
    <row r="31" spans="1:15">
      <c r="B31" s="13"/>
      <c r="C31" s="49"/>
      <c r="D31" s="82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23">
    <mergeCell ref="A12:O12"/>
    <mergeCell ref="J1:O1"/>
    <mergeCell ref="J2:O2"/>
    <mergeCell ref="J3:O3"/>
    <mergeCell ref="J4:O4"/>
    <mergeCell ref="F6:O6"/>
    <mergeCell ref="F7:O7"/>
    <mergeCell ref="C8:D8"/>
    <mergeCell ref="F8:O8"/>
    <mergeCell ref="A9:O9"/>
    <mergeCell ref="A10:O10"/>
    <mergeCell ref="A11:O11"/>
    <mergeCell ref="D29:D31"/>
    <mergeCell ref="I29:J29"/>
    <mergeCell ref="E30:K30"/>
    <mergeCell ref="A13:O13"/>
    <mergeCell ref="B14:O14"/>
    <mergeCell ref="A15:O15"/>
    <mergeCell ref="A16:O16"/>
    <mergeCell ref="E18:F18"/>
    <mergeCell ref="G18:H18"/>
    <mergeCell ref="I18:J18"/>
    <mergeCell ref="L18:M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грудень</vt:lpstr>
      <vt:lpstr>січень 2022 звіт</vt:lpstr>
      <vt:lpstr>грудень!Область_печати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Пользователь</cp:lastModifiedBy>
  <cp:lastPrinted>2021-12-07T08:28:33Z</cp:lastPrinted>
  <dcterms:created xsi:type="dcterms:W3CDTF">2009-12-26T10:09:21Z</dcterms:created>
  <dcterms:modified xsi:type="dcterms:W3CDTF">2021-12-13T11:12:33Z</dcterms:modified>
</cp:coreProperties>
</file>