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0" windowWidth="17280" windowHeight="10920"/>
  </bookViews>
  <sheets>
    <sheet name="вересень 2021" sheetId="41" r:id="rId1"/>
  </sheets>
  <definedNames>
    <definedName name="_xlnm.Print_Area" localSheetId="0">'вересень 2021'!$A$1:$P$31</definedName>
  </definedNames>
  <calcPr calcId="125725"/>
</workbook>
</file>

<file path=xl/calcChain.xml><?xml version="1.0" encoding="utf-8"?>
<calcChain xmlns="http://schemas.openxmlformats.org/spreadsheetml/2006/main">
  <c r="P27" i="41"/>
  <c r="I26"/>
  <c r="K26" s="1"/>
  <c r="N26"/>
  <c r="P25"/>
  <c r="I25"/>
  <c r="K25"/>
  <c r="N25"/>
  <c r="I24"/>
  <c r="K24"/>
  <c r="N24"/>
  <c r="P24" s="1"/>
  <c r="P23"/>
  <c r="N23"/>
  <c r="K23"/>
  <c r="I23"/>
  <c r="P26" l="1"/>
  <c r="P22"/>
  <c r="N22"/>
  <c r="C27"/>
  <c r="I22"/>
  <c r="L27"/>
  <c r="G27" l="1"/>
  <c r="D27"/>
  <c r="E23"/>
  <c r="E27" s="1"/>
  <c r="I21"/>
  <c r="I27" l="1"/>
  <c r="K21"/>
  <c r="P21" s="1"/>
  <c r="K22"/>
  <c r="K27" l="1"/>
  <c r="G8"/>
</calcChain>
</file>

<file path=xl/sharedStrings.xml><?xml version="1.0" encoding="utf-8"?>
<sst xmlns="http://schemas.openxmlformats.org/spreadsheetml/2006/main" count="39" uniqueCount="35">
  <si>
    <t xml:space="preserve">                           Затверджую</t>
  </si>
  <si>
    <t>Посада</t>
  </si>
  <si>
    <t>Оклад</t>
  </si>
  <si>
    <t>Вислуга</t>
  </si>
  <si>
    <t>Надбавка</t>
  </si>
  <si>
    <t>Кіль- кість</t>
  </si>
  <si>
    <t>ЗАТВЕРДЖЕНО</t>
  </si>
  <si>
    <t>Наказ Міністерства</t>
  </si>
  <si>
    <t>фінансів України</t>
  </si>
  <si>
    <t>від 28.01.2002 № 57</t>
  </si>
  <si>
    <t>(назва установи)</t>
  </si>
  <si>
    <t xml:space="preserve">                                                                                                                                                                                               Сільський голова</t>
  </si>
  <si>
    <r>
      <t xml:space="preserve">                                                                                                         </t>
    </r>
    <r>
      <rPr>
        <sz val="8"/>
        <rFont val="Times New Roman"/>
        <family val="1"/>
        <charset val="204"/>
      </rPr>
      <t xml:space="preserve">                                                                  (число, місяць, рік)</t>
    </r>
  </si>
  <si>
    <t>М.П.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</si>
  <si>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</si>
  <si>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Начальник відділу</t>
  </si>
  <si>
    <t xml:space="preserve">                                     </t>
  </si>
  <si>
    <t>Погоджено</t>
  </si>
  <si>
    <t xml:space="preserve">З місячним фондом оплати: </t>
  </si>
  <si>
    <t>Доплата до мінімальної</t>
  </si>
  <si>
    <t>Відділ соціального захисту населення</t>
  </si>
  <si>
    <t xml:space="preserve">                  (підпис)                                                   (ініціали та прізвище)</t>
  </si>
  <si>
    <t>_______________________Григорій АНДРЄЄВ</t>
  </si>
  <si>
    <t>Начальник фінансового відділу</t>
  </si>
  <si>
    <t>Марина ІВАНЕНКО</t>
  </si>
  <si>
    <t xml:space="preserve">   по Відділу соціального захисту населення  Сурсько - Литовської сільської ради  </t>
  </si>
  <si>
    <t>Юлія ПОПОВА</t>
  </si>
  <si>
    <t xml:space="preserve">       01 вересня 2021 року</t>
  </si>
  <si>
    <t xml:space="preserve"> Штатний розпис  з 01.09.2021 року</t>
  </si>
  <si>
    <t>Соціальний фахівець</t>
  </si>
  <si>
    <t>Соціальний працівник</t>
  </si>
  <si>
    <r>
      <t>Обов</t>
    </r>
    <r>
      <rPr>
        <sz val="8"/>
        <rFont val="Calibri"/>
        <family val="2"/>
        <charset val="204"/>
      </rPr>
      <t>'</t>
    </r>
    <r>
      <rPr>
        <sz val="8"/>
        <rFont val="Book Antiqua"/>
        <family val="1"/>
        <charset val="204"/>
      </rPr>
      <t>язкова надбавка</t>
    </r>
  </si>
  <si>
    <t>Ранг/Таріф</t>
  </si>
  <si>
    <t>Всього на місяць</t>
  </si>
  <si>
    <r>
      <t xml:space="preserve">штат у кількості </t>
    </r>
    <r>
      <rPr>
        <u/>
        <sz val="10"/>
        <rFont val="Book Antiqua"/>
        <family val="1"/>
        <charset val="204"/>
      </rPr>
      <t xml:space="preserve">  6 </t>
    </r>
    <r>
      <rPr>
        <sz val="10"/>
        <rFont val="Book Antiqua"/>
        <family val="1"/>
        <charset val="204"/>
      </rPr>
      <t xml:space="preserve"> штатних  одиниць</t>
    </r>
  </si>
</sst>
</file>

<file path=xl/styles.xml><?xml version="1.0" encoding="utf-8"?>
<styleSheet xmlns="http://schemas.openxmlformats.org/spreadsheetml/2006/main">
  <fonts count="13">
    <font>
      <sz val="10"/>
      <name val="Arial Cyr"/>
      <charset val="204"/>
    </font>
    <font>
      <sz val="10"/>
      <name val="Book Antiqua"/>
      <family val="1"/>
      <charset val="204"/>
    </font>
    <font>
      <b/>
      <sz val="10"/>
      <name val="Book Antiqua"/>
      <family val="1"/>
      <charset val="204"/>
    </font>
    <font>
      <b/>
      <sz val="12"/>
      <name val="Book Antiqua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u/>
      <sz val="10"/>
      <name val="Times New Roman"/>
      <family val="1"/>
      <charset val="204"/>
    </font>
    <font>
      <sz val="8"/>
      <name val="Book Antiqua"/>
      <family val="1"/>
      <charset val="204"/>
    </font>
    <font>
      <u/>
      <sz val="10"/>
      <name val="Book Antiqua"/>
      <family val="1"/>
      <charset val="204"/>
    </font>
    <font>
      <b/>
      <u/>
      <sz val="10"/>
      <name val="Book Antiqua"/>
      <family val="1"/>
      <charset val="204"/>
    </font>
    <font>
      <u/>
      <sz val="8"/>
      <name val="Times New Roman"/>
      <family val="1"/>
      <charset val="204"/>
    </font>
    <font>
      <b/>
      <sz val="8"/>
      <name val="Book Antiqua"/>
      <family val="1"/>
      <charset val="204"/>
    </font>
    <font>
      <sz val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2" fontId="1" fillId="0" borderId="2" xfId="0" applyNumberFormat="1" applyFont="1" applyBorder="1" applyAlignment="1">
      <alignment horizontal="center" vertical="center"/>
    </xf>
    <xf numFmtId="9" fontId="1" fillId="0" borderId="2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vertical="center"/>
    </xf>
    <xf numFmtId="2" fontId="0" fillId="0" borderId="0" xfId="0" applyNumberFormat="1"/>
    <xf numFmtId="2" fontId="2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/>
    </xf>
    <xf numFmtId="9" fontId="1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1" fontId="1" fillId="0" borderId="2" xfId="0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Alignment="1">
      <alignment horizontal="center"/>
    </xf>
    <xf numFmtId="0" fontId="4" fillId="0" borderId="4" xfId="0" applyFont="1" applyBorder="1" applyAlignment="1">
      <alignment vertical="center" wrapText="1"/>
    </xf>
    <xf numFmtId="0" fontId="1" fillId="0" borderId="2" xfId="0" applyFont="1" applyFill="1" applyBorder="1" applyAlignment="1">
      <alignment horizontal="left" vertical="top" wrapText="1"/>
    </xf>
    <xf numFmtId="0" fontId="0" fillId="0" borderId="0" xfId="0" applyAlignment="1">
      <alignment horizontal="right"/>
    </xf>
    <xf numFmtId="0" fontId="0" fillId="0" borderId="2" xfId="0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0" fillId="0" borderId="5" xfId="0" applyBorder="1"/>
    <xf numFmtId="0" fontId="11" fillId="0" borderId="7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top" wrapText="1"/>
    </xf>
    <xf numFmtId="1" fontId="2" fillId="2" borderId="2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justify"/>
    </xf>
    <xf numFmtId="0" fontId="1" fillId="0" borderId="0" xfId="0" applyNumberFormat="1" applyFont="1" applyAlignment="1">
      <alignment horizontal="left" vertical="center" wrapText="1"/>
    </xf>
    <xf numFmtId="0" fontId="1" fillId="0" borderId="4" xfId="0" applyNumberFormat="1" applyFont="1" applyBorder="1" applyAlignment="1">
      <alignment horizontal="center" vertical="center"/>
    </xf>
    <xf numFmtId="0" fontId="7" fillId="0" borderId="6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top" wrapText="1"/>
    </xf>
    <xf numFmtId="0" fontId="1" fillId="3" borderId="1" xfId="0" applyNumberFormat="1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9" fontId="1" fillId="3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1" fillId="4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justify"/>
    </xf>
    <xf numFmtId="0" fontId="0" fillId="0" borderId="11" xfId="0" applyBorder="1" applyAlignment="1">
      <alignment horizontal="center" vertical="center"/>
    </xf>
    <xf numFmtId="0" fontId="7" fillId="0" borderId="1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justify"/>
    </xf>
    <xf numFmtId="0" fontId="5" fillId="0" borderId="0" xfId="0" applyFont="1" applyAlignment="1">
      <alignment horizontal="right" vertical="justify"/>
    </xf>
    <xf numFmtId="0" fontId="3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justify"/>
    </xf>
    <xf numFmtId="0" fontId="7" fillId="0" borderId="6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10" xfId="0" applyNumberFormat="1" applyFont="1" applyBorder="1" applyAlignment="1">
      <alignment horizontal="center" vertical="center" wrapText="1"/>
    </xf>
    <xf numFmtId="0" fontId="7" fillId="0" borderId="1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right" vertical="justify"/>
    </xf>
    <xf numFmtId="0" fontId="7" fillId="0" borderId="0" xfId="0" applyFont="1" applyAlignment="1">
      <alignment horizontal="center"/>
    </xf>
    <xf numFmtId="0" fontId="1" fillId="0" borderId="0" xfId="0" applyNumberFormat="1" applyFont="1" applyAlignment="1">
      <alignment horizontal="right" vertical="center"/>
    </xf>
    <xf numFmtId="0" fontId="1" fillId="0" borderId="0" xfId="0" applyNumberFormat="1" applyFont="1" applyAlignment="1">
      <alignment horizontal="right" vertical="center" wrapText="1"/>
    </xf>
    <xf numFmtId="0" fontId="1" fillId="0" borderId="0" xfId="0" applyNumberFormat="1" applyFont="1" applyAlignment="1">
      <alignment horizontal="left" vertical="center"/>
    </xf>
    <xf numFmtId="2" fontId="2" fillId="0" borderId="0" xfId="0" applyNumberFormat="1" applyFont="1" applyAlignment="1">
      <alignment horizontal="right" vertical="center"/>
    </xf>
    <xf numFmtId="0" fontId="2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P33"/>
  <sheetViews>
    <sheetView tabSelected="1" view="pageBreakPreview" topLeftCell="C10" zoomScale="145" zoomScaleSheetLayoutView="145" workbookViewId="0">
      <selection activeCell="G7" sqref="G7:P7"/>
    </sheetView>
  </sheetViews>
  <sheetFormatPr defaultRowHeight="12.75"/>
  <cols>
    <col min="1" max="1" width="4" customWidth="1"/>
    <col min="2" max="2" width="32" customWidth="1"/>
    <col min="3" max="3" width="4.42578125" customWidth="1"/>
    <col min="4" max="4" width="12.42578125" customWidth="1"/>
    <col min="5" max="5" width="0.140625" customWidth="1"/>
    <col min="6" max="6" width="5.42578125" customWidth="1"/>
    <col min="7" max="7" width="8.42578125" customWidth="1"/>
    <col min="8" max="8" width="5.140625" customWidth="1"/>
    <col min="9" max="9" width="8.85546875" customWidth="1"/>
    <col min="10" max="10" width="6" customWidth="1"/>
    <col min="11" max="11" width="9.28515625" customWidth="1"/>
    <col min="12" max="12" width="9.5703125" hidden="1" customWidth="1"/>
    <col min="13" max="15" width="9.5703125" customWidth="1"/>
    <col min="16" max="16" width="16.7109375" customWidth="1"/>
  </cols>
  <sheetData>
    <row r="1" spans="1:16" ht="13.5">
      <c r="K1" s="61" t="s">
        <v>6</v>
      </c>
      <c r="L1" s="61"/>
      <c r="M1" s="61"/>
      <c r="N1" s="61"/>
      <c r="O1" s="61"/>
      <c r="P1" s="61"/>
    </row>
    <row r="2" spans="1:16" ht="13.5">
      <c r="K2" s="61" t="s">
        <v>7</v>
      </c>
      <c r="L2" s="61"/>
      <c r="M2" s="61"/>
      <c r="N2" s="61"/>
      <c r="O2" s="61"/>
      <c r="P2" s="61"/>
    </row>
    <row r="3" spans="1:16" ht="13.5">
      <c r="K3" s="61" t="s">
        <v>8</v>
      </c>
      <c r="L3" s="61"/>
      <c r="M3" s="61"/>
      <c r="N3" s="61"/>
      <c r="O3" s="61"/>
      <c r="P3" s="61"/>
    </row>
    <row r="4" spans="1:16" ht="13.5">
      <c r="K4" s="61" t="s">
        <v>9</v>
      </c>
      <c r="L4" s="61"/>
      <c r="M4" s="61"/>
      <c r="N4" s="61"/>
      <c r="O4" s="61"/>
      <c r="P4" s="61"/>
    </row>
    <row r="5" spans="1:16" ht="15">
      <c r="D5" s="29"/>
      <c r="E5" s="29"/>
      <c r="F5" s="29"/>
      <c r="G5" s="29"/>
      <c r="H5" s="29"/>
      <c r="I5" s="29"/>
      <c r="J5" s="29"/>
      <c r="K5" s="3" t="s">
        <v>0</v>
      </c>
      <c r="L5" s="3"/>
      <c r="M5" s="3"/>
      <c r="N5" s="3"/>
      <c r="O5" s="3"/>
      <c r="P5" s="3"/>
    </row>
    <row r="6" spans="1:16" ht="15">
      <c r="B6" s="34" t="s">
        <v>17</v>
      </c>
      <c r="C6" s="29"/>
      <c r="D6" s="29"/>
      <c r="E6" s="29"/>
      <c r="F6" s="29"/>
      <c r="G6" s="62" t="s">
        <v>34</v>
      </c>
      <c r="H6" s="62"/>
      <c r="I6" s="62"/>
      <c r="J6" s="62"/>
      <c r="K6" s="62"/>
      <c r="L6" s="62"/>
      <c r="M6" s="62"/>
      <c r="N6" s="62"/>
      <c r="O6" s="62"/>
      <c r="P6" s="62"/>
    </row>
    <row r="7" spans="1:16" ht="27" customHeight="1">
      <c r="B7" s="31" t="s">
        <v>23</v>
      </c>
      <c r="C7" s="29"/>
      <c r="D7" s="29" t="s">
        <v>24</v>
      </c>
      <c r="E7" s="29"/>
      <c r="F7" s="29"/>
      <c r="G7" s="63" t="s">
        <v>18</v>
      </c>
      <c r="H7" s="63"/>
      <c r="I7" s="63"/>
      <c r="J7" s="63"/>
      <c r="K7" s="63"/>
      <c r="L7" s="63"/>
      <c r="M7" s="63"/>
      <c r="N7" s="63"/>
      <c r="O7" s="63"/>
      <c r="P7" s="63"/>
    </row>
    <row r="8" spans="1:16" ht="26.25" customHeight="1">
      <c r="B8" s="32"/>
      <c r="C8" s="64"/>
      <c r="D8" s="64"/>
      <c r="E8" s="29"/>
      <c r="F8" s="29"/>
      <c r="G8" s="65">
        <f>P27</f>
        <v>42986.604999999996</v>
      </c>
      <c r="H8" s="66"/>
      <c r="I8" s="66"/>
      <c r="J8" s="66"/>
      <c r="K8" s="66"/>
      <c r="L8" s="66"/>
      <c r="M8" s="66"/>
      <c r="N8" s="66"/>
      <c r="O8" s="66"/>
      <c r="P8" s="66"/>
    </row>
    <row r="9" spans="1:16">
      <c r="A9" s="67" t="s">
        <v>11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</row>
    <row r="10" spans="1:16" ht="24.75" customHeight="1">
      <c r="A10" s="68" t="s">
        <v>22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</row>
    <row r="11" spans="1:16">
      <c r="A11" s="49" t="s">
        <v>14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</row>
    <row r="12" spans="1:16" ht="12.75" customHeight="1">
      <c r="A12" s="60" t="s">
        <v>27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</row>
    <row r="13" spans="1:16" ht="12.75" customHeight="1">
      <c r="A13" s="49" t="s">
        <v>12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</row>
    <row r="14" spans="1:16" ht="16.5">
      <c r="B14" s="50" t="s">
        <v>28</v>
      </c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</row>
    <row r="15" spans="1:16" ht="15">
      <c r="A15" s="51" t="s">
        <v>25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</row>
    <row r="16" spans="1:16">
      <c r="A16" s="53" t="s">
        <v>10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</row>
    <row r="17" spans="1:16" ht="13.5" thickBot="1"/>
    <row r="18" spans="1:16" ht="39" customHeight="1">
      <c r="A18" s="19"/>
      <c r="B18" s="33" t="s">
        <v>1</v>
      </c>
      <c r="C18" s="33" t="s">
        <v>5</v>
      </c>
      <c r="D18" s="33" t="s">
        <v>2</v>
      </c>
      <c r="E18" s="44"/>
      <c r="F18" s="54" t="s">
        <v>32</v>
      </c>
      <c r="G18" s="54"/>
      <c r="H18" s="54" t="s">
        <v>3</v>
      </c>
      <c r="I18" s="54"/>
      <c r="J18" s="54" t="s">
        <v>4</v>
      </c>
      <c r="K18" s="54"/>
      <c r="L18" s="33" t="s">
        <v>19</v>
      </c>
      <c r="M18" s="58" t="s">
        <v>31</v>
      </c>
      <c r="N18" s="59"/>
      <c r="O18" s="47" t="s">
        <v>19</v>
      </c>
      <c r="P18" s="20" t="s">
        <v>33</v>
      </c>
    </row>
    <row r="19" spans="1:16" ht="13.5" thickBot="1">
      <c r="A19" s="21">
        <v>1</v>
      </c>
      <c r="B19" s="22">
        <v>2</v>
      </c>
      <c r="C19" s="22">
        <v>3</v>
      </c>
      <c r="D19" s="22">
        <v>4</v>
      </c>
      <c r="E19" s="22">
        <v>7</v>
      </c>
      <c r="F19" s="22">
        <v>5</v>
      </c>
      <c r="G19" s="22">
        <v>6</v>
      </c>
      <c r="H19" s="22">
        <v>7</v>
      </c>
      <c r="I19" s="22">
        <v>8</v>
      </c>
      <c r="J19" s="22">
        <v>9</v>
      </c>
      <c r="K19" s="22">
        <v>10</v>
      </c>
      <c r="L19" s="22">
        <v>16</v>
      </c>
      <c r="M19" s="46">
        <v>11</v>
      </c>
      <c r="N19" s="46">
        <v>12</v>
      </c>
      <c r="O19" s="46">
        <v>13</v>
      </c>
      <c r="P19" s="23">
        <v>14</v>
      </c>
    </row>
    <row r="20" spans="1:16" ht="28.5" customHeight="1">
      <c r="A20" s="35"/>
      <c r="B20" s="36" t="s">
        <v>20</v>
      </c>
      <c r="C20" s="37"/>
      <c r="D20" s="38"/>
      <c r="E20" s="38"/>
      <c r="F20" s="39"/>
      <c r="G20" s="38"/>
      <c r="H20" s="40"/>
      <c r="I20" s="38"/>
      <c r="J20" s="40"/>
      <c r="K20" s="38"/>
      <c r="L20" s="38"/>
      <c r="M20" s="38"/>
      <c r="N20" s="38"/>
      <c r="O20" s="38"/>
      <c r="P20" s="41"/>
    </row>
    <row r="21" spans="1:16" s="12" customFormat="1" ht="15" customHeight="1">
      <c r="A21" s="17">
        <v>1</v>
      </c>
      <c r="B21" s="15" t="s">
        <v>15</v>
      </c>
      <c r="C21" s="18">
        <v>1</v>
      </c>
      <c r="D21" s="6">
        <v>6900</v>
      </c>
      <c r="E21" s="6">
        <v>0</v>
      </c>
      <c r="F21" s="11">
        <v>13</v>
      </c>
      <c r="G21" s="6">
        <v>300</v>
      </c>
      <c r="H21" s="7">
        <v>0.1</v>
      </c>
      <c r="I21" s="6">
        <f t="shared" ref="I21:I26" si="0">(D21+G21)*H21</f>
        <v>720</v>
      </c>
      <c r="J21" s="2">
        <v>0.3</v>
      </c>
      <c r="K21" s="6">
        <f>(D21+E21+G21+I21)*J21</f>
        <v>2376</v>
      </c>
      <c r="L21" s="6"/>
      <c r="M21" s="6"/>
      <c r="N21" s="6"/>
      <c r="O21" s="6"/>
      <c r="P21" s="5">
        <f>D21+G21+I21+K21</f>
        <v>10296</v>
      </c>
    </row>
    <row r="22" spans="1:16" ht="16.5" customHeight="1">
      <c r="A22" s="17">
        <v>2</v>
      </c>
      <c r="B22" s="15" t="s">
        <v>29</v>
      </c>
      <c r="C22" s="18">
        <v>1</v>
      </c>
      <c r="D22" s="6">
        <v>4619</v>
      </c>
      <c r="E22" s="6">
        <v>0</v>
      </c>
      <c r="F22" s="11">
        <v>9</v>
      </c>
      <c r="G22" s="1"/>
      <c r="H22" s="2">
        <v>0</v>
      </c>
      <c r="I22" s="6">
        <f t="shared" si="0"/>
        <v>0</v>
      </c>
      <c r="J22" s="2">
        <v>0</v>
      </c>
      <c r="K22" s="6">
        <f>(D22+E22+G22+I22)*J22</f>
        <v>0</v>
      </c>
      <c r="L22" s="42"/>
      <c r="M22" s="2">
        <v>0</v>
      </c>
      <c r="N22" s="6">
        <f>(G22+H22+J22+L22)*M22</f>
        <v>0</v>
      </c>
      <c r="O22" s="42">
        <v>1381</v>
      </c>
      <c r="P22" s="5">
        <f>D22+G22+I22+K22+O22</f>
        <v>6000</v>
      </c>
    </row>
    <row r="23" spans="1:16" ht="15.75" customHeight="1">
      <c r="A23" s="17">
        <v>3</v>
      </c>
      <c r="B23" s="15" t="s">
        <v>29</v>
      </c>
      <c r="C23" s="18">
        <v>1</v>
      </c>
      <c r="D23" s="6">
        <v>4619</v>
      </c>
      <c r="E23" s="6" t="e">
        <f>D23*#REF!</f>
        <v>#REF!</v>
      </c>
      <c r="F23" s="11">
        <v>9</v>
      </c>
      <c r="G23" s="1"/>
      <c r="H23" s="2">
        <v>0</v>
      </c>
      <c r="I23" s="6">
        <f t="shared" si="0"/>
        <v>0</v>
      </c>
      <c r="J23" s="2">
        <v>0.3</v>
      </c>
      <c r="K23" s="6">
        <f>(D23+I23)*J23</f>
        <v>1385.7</v>
      </c>
      <c r="L23" s="42"/>
      <c r="M23" s="2">
        <v>0.15</v>
      </c>
      <c r="N23" s="6">
        <f>(D23+G23)*M23</f>
        <v>692.85</v>
      </c>
      <c r="O23" s="42"/>
      <c r="P23" s="5">
        <f>D23+I23+K23+N23</f>
        <v>6697.55</v>
      </c>
    </row>
    <row r="24" spans="1:16" ht="15.75" customHeight="1">
      <c r="A24" s="17">
        <v>4</v>
      </c>
      <c r="B24" s="15" t="s">
        <v>29</v>
      </c>
      <c r="C24" s="18">
        <v>1</v>
      </c>
      <c r="D24" s="6">
        <v>4859</v>
      </c>
      <c r="E24" s="6"/>
      <c r="F24" s="11">
        <v>10</v>
      </c>
      <c r="G24" s="1"/>
      <c r="H24" s="2">
        <v>0.15</v>
      </c>
      <c r="I24" s="6">
        <f t="shared" si="0"/>
        <v>728.85</v>
      </c>
      <c r="J24" s="2">
        <v>0.3</v>
      </c>
      <c r="K24" s="6">
        <f>(D24+I24)*J24</f>
        <v>1676.355</v>
      </c>
      <c r="L24" s="42"/>
      <c r="M24" s="2">
        <v>0.15</v>
      </c>
      <c r="N24" s="6">
        <f>(D24+G24)*M24</f>
        <v>728.85</v>
      </c>
      <c r="O24" s="42"/>
      <c r="P24" s="5">
        <f>D24+I24+K24+N24</f>
        <v>7993.0550000000003</v>
      </c>
    </row>
    <row r="25" spans="1:16" ht="15.75" customHeight="1">
      <c r="A25" s="17">
        <v>5</v>
      </c>
      <c r="B25" s="15" t="s">
        <v>30</v>
      </c>
      <c r="C25" s="18">
        <v>1</v>
      </c>
      <c r="D25" s="6">
        <v>3872</v>
      </c>
      <c r="E25" s="6"/>
      <c r="F25" s="11">
        <v>6</v>
      </c>
      <c r="G25" s="1"/>
      <c r="H25" s="2">
        <v>0</v>
      </c>
      <c r="I25" s="6">
        <f t="shared" si="0"/>
        <v>0</v>
      </c>
      <c r="J25" s="2">
        <v>0.2</v>
      </c>
      <c r="K25" s="6">
        <f>(D25+I25)*J25</f>
        <v>774.40000000000009</v>
      </c>
      <c r="L25" s="42"/>
      <c r="M25" s="2">
        <v>0.15</v>
      </c>
      <c r="N25" s="6">
        <f>(D25+G25)*M25</f>
        <v>580.79999999999995</v>
      </c>
      <c r="O25" s="42">
        <v>772.8</v>
      </c>
      <c r="P25" s="5">
        <f>D25+I25+K25+N25+O25</f>
        <v>6000</v>
      </c>
    </row>
    <row r="26" spans="1:16" ht="14.25" customHeight="1">
      <c r="A26" s="17">
        <v>6</v>
      </c>
      <c r="B26" s="15" t="s">
        <v>30</v>
      </c>
      <c r="C26" s="9">
        <v>1</v>
      </c>
      <c r="D26" s="6">
        <v>3872</v>
      </c>
      <c r="E26" s="6"/>
      <c r="F26" s="11">
        <v>6</v>
      </c>
      <c r="G26" s="1"/>
      <c r="H26" s="2">
        <v>0</v>
      </c>
      <c r="I26" s="6">
        <f t="shared" si="0"/>
        <v>0</v>
      </c>
      <c r="J26" s="2">
        <v>0.2</v>
      </c>
      <c r="K26" s="6">
        <f>(D26+I26)*J26</f>
        <v>774.40000000000009</v>
      </c>
      <c r="L26" s="42"/>
      <c r="M26" s="2">
        <v>0.15</v>
      </c>
      <c r="N26" s="6">
        <f>(D26+G26)*M26</f>
        <v>580.79999999999995</v>
      </c>
      <c r="O26" s="42">
        <v>772.8</v>
      </c>
      <c r="P26" s="5">
        <f>D26+I26+K26+N26+O26</f>
        <v>6000</v>
      </c>
    </row>
    <row r="27" spans="1:16" ht="14.25" customHeight="1">
      <c r="A27" s="24"/>
      <c r="B27" s="25"/>
      <c r="C27" s="26">
        <f>SUM(C21:C26)</f>
        <v>6</v>
      </c>
      <c r="D27" s="27">
        <f>SUM(D21:D26)</f>
        <v>28741</v>
      </c>
      <c r="E27" s="26" t="e">
        <f>SUM(E21:E26)</f>
        <v>#REF!</v>
      </c>
      <c r="F27" s="26"/>
      <c r="G27" s="27">
        <f>SUM(G21:G26)</f>
        <v>300</v>
      </c>
      <c r="H27" s="26"/>
      <c r="I27" s="27">
        <f>SUM(I21:I26)</f>
        <v>1448.85</v>
      </c>
      <c r="J27" s="26"/>
      <c r="K27" s="27">
        <f>SUM(K21:K26)</f>
        <v>6986.8549999999996</v>
      </c>
      <c r="L27" s="26">
        <f>SUM(L21:L26)</f>
        <v>0</v>
      </c>
      <c r="M27" s="26"/>
      <c r="N27" s="26"/>
      <c r="O27" s="26"/>
      <c r="P27" s="27">
        <f>SUM(P21:P26)</f>
        <v>42986.604999999996</v>
      </c>
    </row>
    <row r="29" spans="1:16" ht="12.75" customHeight="1">
      <c r="B29" s="10"/>
      <c r="C29" s="10"/>
      <c r="D29" s="55"/>
      <c r="E29" s="28"/>
      <c r="F29" s="10" t="s">
        <v>16</v>
      </c>
      <c r="G29" s="14"/>
      <c r="H29" s="14"/>
      <c r="I29" s="14"/>
      <c r="J29" s="56" t="s">
        <v>26</v>
      </c>
      <c r="K29" s="57"/>
      <c r="L29" s="10"/>
      <c r="M29" s="10"/>
      <c r="N29" s="10"/>
      <c r="O29" s="10"/>
    </row>
    <row r="30" spans="1:16" ht="13.5" customHeight="1">
      <c r="B30" s="8" t="s">
        <v>13</v>
      </c>
      <c r="C30" s="10"/>
      <c r="D30" s="55"/>
      <c r="E30" s="28"/>
      <c r="F30" s="48" t="s">
        <v>21</v>
      </c>
      <c r="G30" s="48"/>
      <c r="H30" s="48"/>
      <c r="I30" s="48"/>
      <c r="J30" s="48"/>
      <c r="K30" s="48"/>
      <c r="L30" s="48"/>
      <c r="M30" s="45"/>
      <c r="N30" s="45"/>
      <c r="O30" s="45"/>
    </row>
    <row r="31" spans="1:16" ht="33" customHeight="1">
      <c r="B31" s="13"/>
      <c r="C31" s="43"/>
      <c r="D31" s="55"/>
      <c r="E31" s="28"/>
      <c r="F31" s="30"/>
      <c r="G31" s="30"/>
      <c r="H31" s="30"/>
      <c r="I31" s="30"/>
      <c r="J31" s="30"/>
      <c r="K31" s="30"/>
      <c r="L31" s="30"/>
      <c r="M31" s="45"/>
      <c r="N31" s="45"/>
      <c r="O31" s="45"/>
    </row>
    <row r="32" spans="1:16" ht="12.75" customHeight="1">
      <c r="B32" s="16"/>
      <c r="E32" s="4"/>
      <c r="G32" s="4"/>
      <c r="I32" s="4"/>
    </row>
    <row r="33" spans="5:9">
      <c r="E33" s="4"/>
      <c r="G33" s="4"/>
      <c r="I33" s="4"/>
    </row>
  </sheetData>
  <mergeCells count="23">
    <mergeCell ref="A12:P12"/>
    <mergeCell ref="K1:P1"/>
    <mergeCell ref="K2:P2"/>
    <mergeCell ref="K3:P3"/>
    <mergeCell ref="K4:P4"/>
    <mergeCell ref="G6:P6"/>
    <mergeCell ref="G7:P7"/>
    <mergeCell ref="C8:D8"/>
    <mergeCell ref="G8:P8"/>
    <mergeCell ref="A9:P9"/>
    <mergeCell ref="A10:P10"/>
    <mergeCell ref="A11:P11"/>
    <mergeCell ref="F30:L30"/>
    <mergeCell ref="A13:P13"/>
    <mergeCell ref="B14:P14"/>
    <mergeCell ref="A15:P15"/>
    <mergeCell ref="A16:P16"/>
    <mergeCell ref="F18:G18"/>
    <mergeCell ref="H18:I18"/>
    <mergeCell ref="J18:K18"/>
    <mergeCell ref="D29:D31"/>
    <mergeCell ref="J29:K29"/>
    <mergeCell ref="M18:N18"/>
  </mergeCells>
  <pageMargins left="0.78740157480314965" right="0.19685039370078741" top="0.35433070866141736" bottom="0.35433070866141736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вересень 2021</vt:lpstr>
      <vt:lpstr>'вересень 2021'!Область_печати</vt:lpstr>
    </vt:vector>
  </TitlesOfParts>
  <Company>RADA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GL_BUH</dc:creator>
  <cp:lastModifiedBy>Пользователь</cp:lastModifiedBy>
  <cp:lastPrinted>2021-09-06T12:31:10Z</cp:lastPrinted>
  <dcterms:created xsi:type="dcterms:W3CDTF">2009-12-26T10:09:21Z</dcterms:created>
  <dcterms:modified xsi:type="dcterms:W3CDTF">2021-09-06T12:32:09Z</dcterms:modified>
</cp:coreProperties>
</file>