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серпень" sheetId="67" r:id="rId1"/>
  </sheets>
  <calcPr calcId="125725"/>
</workbook>
</file>

<file path=xl/calcChain.xml><?xml version="1.0" encoding="utf-8"?>
<calcChain xmlns="http://schemas.openxmlformats.org/spreadsheetml/2006/main">
  <c r="L52" i="67"/>
  <c r="L45"/>
  <c r="L41"/>
  <c r="L32"/>
  <c r="L27"/>
  <c r="L49"/>
  <c r="H49"/>
  <c r="J49" s="1"/>
  <c r="H50"/>
  <c r="J50"/>
  <c r="L50" s="1"/>
  <c r="H51"/>
  <c r="L51" s="1"/>
  <c r="J51"/>
  <c r="H44"/>
  <c r="J44"/>
  <c r="L44" s="1"/>
  <c r="D45"/>
  <c r="F45"/>
  <c r="H45"/>
  <c r="J45"/>
  <c r="F52"/>
  <c r="D52"/>
  <c r="H48"/>
  <c r="J48" s="1"/>
  <c r="H47"/>
  <c r="J47" s="1"/>
  <c r="H43"/>
  <c r="J43" s="1"/>
  <c r="K41"/>
  <c r="K53" s="1"/>
  <c r="F41"/>
  <c r="D41"/>
  <c r="C41"/>
  <c r="H40"/>
  <c r="J40" s="1"/>
  <c r="L40" s="1"/>
  <c r="H39"/>
  <c r="J39" s="1"/>
  <c r="L39" s="1"/>
  <c r="H38"/>
  <c r="J38" s="1"/>
  <c r="L38" s="1"/>
  <c r="H37"/>
  <c r="J37" s="1"/>
  <c r="H36"/>
  <c r="J36" s="1"/>
  <c r="H35"/>
  <c r="J35" s="1"/>
  <c r="H34"/>
  <c r="F32"/>
  <c r="D32"/>
  <c r="C32"/>
  <c r="H31"/>
  <c r="J31" s="1"/>
  <c r="H30"/>
  <c r="J30" s="1"/>
  <c r="J29"/>
  <c r="H29"/>
  <c r="F27"/>
  <c r="D27"/>
  <c r="C27"/>
  <c r="H26"/>
  <c r="J26" s="1"/>
  <c r="H25"/>
  <c r="J25" s="1"/>
  <c r="H24"/>
  <c r="J24" s="1"/>
  <c r="H23"/>
  <c r="J23" s="1"/>
  <c r="H22"/>
  <c r="J22" s="1"/>
  <c r="H21"/>
  <c r="H20"/>
  <c r="L29" l="1"/>
  <c r="H27"/>
  <c r="J21"/>
  <c r="L21" s="1"/>
  <c r="L47"/>
  <c r="L43"/>
  <c r="L37"/>
  <c r="L35"/>
  <c r="L31"/>
  <c r="L25"/>
  <c r="L23"/>
  <c r="L48"/>
  <c r="L36"/>
  <c r="L30"/>
  <c r="L26"/>
  <c r="L24"/>
  <c r="L22"/>
  <c r="J52"/>
  <c r="H41"/>
  <c r="C53"/>
  <c r="J32"/>
  <c r="D53"/>
  <c r="F53"/>
  <c r="H32"/>
  <c r="H52"/>
  <c r="J20"/>
  <c r="L20" s="1"/>
  <c r="J34"/>
  <c r="J41" s="1"/>
  <c r="L34" l="1"/>
  <c r="H53"/>
  <c r="J27"/>
  <c r="J53" l="1"/>
  <c r="L53"/>
  <c r="K7" s="1"/>
</calcChain>
</file>

<file path=xl/sharedStrings.xml><?xml version="1.0" encoding="utf-8"?>
<sst xmlns="http://schemas.openxmlformats.org/spreadsheetml/2006/main" count="56" uniqueCount="49">
  <si>
    <t>Посада</t>
  </si>
  <si>
    <t>Оклад</t>
  </si>
  <si>
    <t>Ранг</t>
  </si>
  <si>
    <t>Вислуга</t>
  </si>
  <si>
    <t>Надбавка</t>
  </si>
  <si>
    <t>Всього на місяць:</t>
  </si>
  <si>
    <t>Кіль- кість</t>
  </si>
  <si>
    <t>Водій</t>
  </si>
  <si>
    <t>Всього</t>
  </si>
  <si>
    <t>(назва установи)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</si>
  <si>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               (число, місяць, рік)</t>
    </r>
  </si>
  <si>
    <t>М.П.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</si>
  <si>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</si>
  <si>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Голова ОТГ</t>
  </si>
  <si>
    <t>Староста</t>
  </si>
  <si>
    <t>Секретар ради</t>
  </si>
  <si>
    <t>Керуючий справами (секретар виконкому)</t>
  </si>
  <si>
    <t xml:space="preserve">Відділ загально - організаційного забезпечення </t>
  </si>
  <si>
    <t xml:space="preserve">Господарсько - земельний відділ </t>
  </si>
  <si>
    <t xml:space="preserve">   по Виконавчому комітету Сурсько - Литовської сільської ради  </t>
  </si>
  <si>
    <t xml:space="preserve">                                     </t>
  </si>
  <si>
    <t>№ п/п</t>
  </si>
  <si>
    <t>Заступник сільського голови з питань діяльності виконавчого органу</t>
  </si>
  <si>
    <t>З місячним фондом оплати:</t>
  </si>
  <si>
    <t>грн</t>
  </si>
  <si>
    <t>Державний реєстратор</t>
  </si>
  <si>
    <t>Погоджено:</t>
  </si>
  <si>
    <t>Прибиральник службових приміщень (Техпрацівник)</t>
  </si>
  <si>
    <t xml:space="preserve">(підпис) </t>
  </si>
  <si>
    <t xml:space="preserve">                                                                                                                                                                                                Сільський голова</t>
  </si>
  <si>
    <t>доплата до МЗП</t>
  </si>
  <si>
    <t>_______________________Григорій АНДРЄЄВ</t>
  </si>
  <si>
    <t>Начальник фінансового відділу</t>
  </si>
  <si>
    <t>Марина ІВАНЕНКО</t>
  </si>
  <si>
    <t>Відділ обліку та звітності</t>
  </si>
  <si>
    <t>Юлія ПОПОВА</t>
  </si>
  <si>
    <r>
      <t xml:space="preserve">штат у кількості </t>
    </r>
    <r>
      <rPr>
        <u/>
        <sz val="10"/>
        <rFont val="Book Antiqua"/>
        <family val="1"/>
        <charset val="204"/>
      </rPr>
      <t xml:space="preserve">   23 </t>
    </r>
    <r>
      <rPr>
        <sz val="10"/>
        <rFont val="Book Antiqua"/>
        <family val="1"/>
        <charset val="204"/>
      </rPr>
      <t xml:space="preserve"> штатні  одиниці</t>
    </r>
  </si>
  <si>
    <t xml:space="preserve">       01 вересня 2021 року</t>
  </si>
  <si>
    <t xml:space="preserve">Спеціаліст ІІ категорії </t>
  </si>
  <si>
    <t xml:space="preserve">Спеціаліст </t>
  </si>
  <si>
    <t xml:space="preserve">Адміністратор                            </t>
  </si>
  <si>
    <t>Головний спеціаліст</t>
  </si>
  <si>
    <t xml:space="preserve"> Типовий Штатний розпис з 01.09.2021 року</t>
  </si>
  <si>
    <t xml:space="preserve">Провідний спеціаліст </t>
  </si>
  <si>
    <t>Начальник відділу</t>
  </si>
  <si>
    <t xml:space="preserve"> Начальник відділу</t>
  </si>
  <si>
    <t>Начальник - адміністратор</t>
  </si>
  <si>
    <t>Спеціаліст</t>
  </si>
  <si>
    <t xml:space="preserve"> "Центр надання адміністартивних послуг"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</si>
</sst>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u/>
      <sz val="10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color rgb="FFFF0000"/>
      <name val="Book Antiqu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Border="1"/>
    <xf numFmtId="2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8" xfId="0" applyFont="1" applyBorder="1" applyAlignment="1">
      <alignment horizontal="justify" vertical="top" wrapText="1"/>
    </xf>
    <xf numFmtId="2" fontId="3" fillId="0" borderId="8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justify"/>
    </xf>
    <xf numFmtId="0" fontId="13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top" wrapText="1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justify"/>
    </xf>
    <xf numFmtId="0" fontId="3" fillId="5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justify"/>
    </xf>
    <xf numFmtId="0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top"/>
    </xf>
    <xf numFmtId="2" fontId="2" fillId="3" borderId="7" xfId="0" applyNumberFormat="1" applyFont="1" applyFill="1" applyBorder="1" applyAlignment="1">
      <alignment horizontal="center" vertic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topLeftCell="A6" workbookViewId="0">
      <selection activeCell="P53" sqref="P53"/>
    </sheetView>
  </sheetViews>
  <sheetFormatPr defaultRowHeight="12.75"/>
  <cols>
    <col min="1" max="1" width="5.5703125" customWidth="1"/>
    <col min="2" max="2" width="22.28515625" customWidth="1"/>
    <col min="3" max="3" width="7.5703125" customWidth="1"/>
    <col min="4" max="4" width="11.7109375" customWidth="1"/>
    <col min="8" max="8" width="10" customWidth="1"/>
    <col min="10" max="10" width="10.140625" customWidth="1"/>
    <col min="12" max="12" width="11.42578125" customWidth="1"/>
    <col min="13" max="13" width="9.5703125" bestFit="1" customWidth="1"/>
  </cols>
  <sheetData>
    <row r="1" spans="1:12" ht="13.5">
      <c r="K1" s="69"/>
      <c r="L1" s="69"/>
    </row>
    <row r="2" spans="1:12" ht="13.5">
      <c r="K2" s="69"/>
      <c r="L2" s="69"/>
    </row>
    <row r="3" spans="1:12" ht="13.5">
      <c r="K3" s="69"/>
      <c r="L3" s="69"/>
    </row>
    <row r="4" spans="1:12" ht="13.5">
      <c r="K4" s="69"/>
      <c r="L4" s="69"/>
    </row>
    <row r="5" spans="1:12" ht="15">
      <c r="B5" s="65" t="s">
        <v>26</v>
      </c>
      <c r="C5" s="64"/>
      <c r="D5" s="64"/>
      <c r="E5" s="64"/>
      <c r="F5" s="64"/>
      <c r="G5" s="64"/>
      <c r="H5" s="64"/>
      <c r="I5" s="64"/>
      <c r="J5" s="64"/>
      <c r="K5" s="70"/>
      <c r="L5" s="70"/>
    </row>
    <row r="6" spans="1:12" ht="13.5">
      <c r="A6" s="71" t="s">
        <v>32</v>
      </c>
      <c r="B6" s="71"/>
      <c r="C6" s="71"/>
      <c r="D6" s="64"/>
      <c r="E6" s="64"/>
      <c r="F6" s="64"/>
      <c r="G6" s="64"/>
      <c r="H6" s="64"/>
      <c r="I6" s="72" t="s">
        <v>36</v>
      </c>
      <c r="J6" s="72"/>
      <c r="K6" s="72"/>
      <c r="L6" s="72"/>
    </row>
    <row r="7" spans="1:12" ht="15">
      <c r="A7" s="5"/>
      <c r="B7" s="20"/>
      <c r="C7" s="51"/>
      <c r="D7" s="64" t="s">
        <v>33</v>
      </c>
      <c r="E7" s="64"/>
      <c r="F7" s="64"/>
      <c r="G7" s="64"/>
      <c r="H7" s="71" t="s">
        <v>23</v>
      </c>
      <c r="I7" s="71"/>
      <c r="J7" s="71"/>
      <c r="K7" s="62">
        <f>L53</f>
        <v>260449.5</v>
      </c>
      <c r="L7" s="50" t="s">
        <v>24</v>
      </c>
    </row>
    <row r="8" spans="1:12" ht="15">
      <c r="B8" s="64"/>
      <c r="C8" s="64"/>
      <c r="D8" s="64"/>
      <c r="E8" s="64"/>
      <c r="F8" s="64"/>
      <c r="G8" s="64"/>
      <c r="H8" s="73"/>
      <c r="I8" s="73"/>
      <c r="J8" s="73"/>
      <c r="K8" s="73"/>
      <c r="L8" s="73"/>
    </row>
    <row r="9" spans="1:12">
      <c r="A9" s="74" t="s">
        <v>29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spans="1:12">
      <c r="A10" s="75" t="s">
        <v>31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>
      <c r="A11" s="76" t="s">
        <v>12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>
      <c r="A12" s="68" t="s">
        <v>37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>
      <c r="A13" s="76" t="s">
        <v>10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5" spans="1:12" ht="16.5">
      <c r="B15" s="77" t="s">
        <v>42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2" ht="15">
      <c r="A16" s="78" t="s">
        <v>19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</row>
    <row r="17" spans="1:12" ht="13.5" thickBot="1">
      <c r="A17" s="80" t="s">
        <v>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ht="27">
      <c r="A18" s="37" t="s">
        <v>21</v>
      </c>
      <c r="B18" s="63" t="s">
        <v>0</v>
      </c>
      <c r="C18" s="63" t="s">
        <v>6</v>
      </c>
      <c r="D18" s="63" t="s">
        <v>1</v>
      </c>
      <c r="E18" s="81" t="s">
        <v>2</v>
      </c>
      <c r="F18" s="81"/>
      <c r="G18" s="81" t="s">
        <v>3</v>
      </c>
      <c r="H18" s="81"/>
      <c r="I18" s="81" t="s">
        <v>4</v>
      </c>
      <c r="J18" s="81"/>
      <c r="K18" s="66" t="s">
        <v>30</v>
      </c>
      <c r="L18" s="28" t="s">
        <v>5</v>
      </c>
    </row>
    <row r="19" spans="1:12" ht="13.5">
      <c r="A19" s="29">
        <v>1</v>
      </c>
      <c r="B19" s="9">
        <v>2</v>
      </c>
      <c r="C19" s="21">
        <v>3</v>
      </c>
      <c r="D19" s="9">
        <v>4</v>
      </c>
      <c r="E19" s="21">
        <v>6</v>
      </c>
      <c r="F19" s="9">
        <v>7</v>
      </c>
      <c r="G19" s="21">
        <v>8</v>
      </c>
      <c r="H19" s="9">
        <v>9</v>
      </c>
      <c r="I19" s="21">
        <v>10</v>
      </c>
      <c r="J19" s="9">
        <v>11</v>
      </c>
      <c r="K19" s="23">
        <v>12</v>
      </c>
      <c r="L19" s="30">
        <v>13</v>
      </c>
    </row>
    <row r="20" spans="1:12" ht="15">
      <c r="A20" s="29">
        <v>1</v>
      </c>
      <c r="B20" s="24" t="s">
        <v>13</v>
      </c>
      <c r="C20" s="9">
        <v>1</v>
      </c>
      <c r="D20" s="41">
        <v>12000</v>
      </c>
      <c r="E20" s="10">
        <v>7</v>
      </c>
      <c r="F20" s="2">
        <v>600</v>
      </c>
      <c r="G20" s="3">
        <v>0.15</v>
      </c>
      <c r="H20" s="2">
        <f t="shared" ref="H20:H26" si="0">(D20+F20)*G20</f>
        <v>1890</v>
      </c>
      <c r="I20" s="3">
        <v>0.5</v>
      </c>
      <c r="J20" s="2">
        <f t="shared" ref="J20:J26" si="1">(D20+F20+H20)*I20</f>
        <v>7245</v>
      </c>
      <c r="K20" s="8"/>
      <c r="L20" s="31">
        <f>D20+F20+H20+J20</f>
        <v>21735</v>
      </c>
    </row>
    <row r="21" spans="1:12" ht="15">
      <c r="A21" s="29">
        <v>2</v>
      </c>
      <c r="B21" s="24" t="s">
        <v>15</v>
      </c>
      <c r="C21" s="9">
        <v>1</v>
      </c>
      <c r="D21" s="41">
        <v>11000</v>
      </c>
      <c r="E21" s="10">
        <v>11</v>
      </c>
      <c r="F21" s="2">
        <v>400</v>
      </c>
      <c r="G21" s="3">
        <v>0</v>
      </c>
      <c r="H21" s="2">
        <f t="shared" si="0"/>
        <v>0</v>
      </c>
      <c r="I21" s="3">
        <v>0.5</v>
      </c>
      <c r="J21" s="2">
        <f t="shared" si="1"/>
        <v>5700</v>
      </c>
      <c r="K21" s="8"/>
      <c r="L21" s="31">
        <f t="shared" ref="L21:L52" si="2">D21+F21+H21+J21</f>
        <v>17100</v>
      </c>
    </row>
    <row r="22" spans="1:12" ht="54">
      <c r="A22" s="29">
        <v>3</v>
      </c>
      <c r="B22" s="25" t="s">
        <v>22</v>
      </c>
      <c r="C22" s="9">
        <v>1</v>
      </c>
      <c r="D22" s="41">
        <v>11000</v>
      </c>
      <c r="E22" s="10">
        <v>11</v>
      </c>
      <c r="F22" s="2">
        <v>400</v>
      </c>
      <c r="G22" s="3">
        <v>0</v>
      </c>
      <c r="H22" s="2">
        <f t="shared" si="0"/>
        <v>0</v>
      </c>
      <c r="I22" s="3">
        <v>0.5</v>
      </c>
      <c r="J22" s="2">
        <f t="shared" si="1"/>
        <v>5700</v>
      </c>
      <c r="K22" s="8"/>
      <c r="L22" s="31">
        <f t="shared" si="2"/>
        <v>17100</v>
      </c>
    </row>
    <row r="23" spans="1:12" ht="27">
      <c r="A23" s="29">
        <v>4</v>
      </c>
      <c r="B23" s="25" t="s">
        <v>16</v>
      </c>
      <c r="C23" s="9">
        <v>1</v>
      </c>
      <c r="D23" s="41">
        <v>11000</v>
      </c>
      <c r="E23" s="10">
        <v>12</v>
      </c>
      <c r="F23" s="2">
        <v>350</v>
      </c>
      <c r="G23" s="3">
        <v>0.2</v>
      </c>
      <c r="H23" s="2">
        <f t="shared" si="0"/>
        <v>2270</v>
      </c>
      <c r="I23" s="3">
        <v>0.3</v>
      </c>
      <c r="J23" s="2">
        <f t="shared" si="1"/>
        <v>4086</v>
      </c>
      <c r="K23" s="8"/>
      <c r="L23" s="31">
        <f t="shared" si="2"/>
        <v>17706</v>
      </c>
    </row>
    <row r="24" spans="1:12" ht="15">
      <c r="A24" s="29">
        <v>5</v>
      </c>
      <c r="B24" s="24" t="s">
        <v>43</v>
      </c>
      <c r="C24" s="9">
        <v>1</v>
      </c>
      <c r="D24" s="41">
        <v>4900</v>
      </c>
      <c r="E24" s="10"/>
      <c r="F24" s="2"/>
      <c r="G24" s="3">
        <v>0.2</v>
      </c>
      <c r="H24" s="2">
        <f t="shared" si="0"/>
        <v>980</v>
      </c>
      <c r="I24" s="3">
        <v>0.5</v>
      </c>
      <c r="J24" s="2">
        <f t="shared" si="1"/>
        <v>2940</v>
      </c>
      <c r="K24" s="8"/>
      <c r="L24" s="31">
        <f t="shared" si="2"/>
        <v>8820</v>
      </c>
    </row>
    <row r="25" spans="1:12" ht="15">
      <c r="A25" s="29">
        <v>6</v>
      </c>
      <c r="B25" s="24" t="s">
        <v>14</v>
      </c>
      <c r="C25" s="9">
        <v>1</v>
      </c>
      <c r="D25" s="41">
        <v>10000</v>
      </c>
      <c r="E25" s="10">
        <v>12</v>
      </c>
      <c r="F25" s="2">
        <v>350</v>
      </c>
      <c r="G25" s="57">
        <v>0.15</v>
      </c>
      <c r="H25" s="2">
        <f t="shared" si="0"/>
        <v>1552.5</v>
      </c>
      <c r="I25" s="3">
        <v>0.3</v>
      </c>
      <c r="J25" s="2">
        <f t="shared" si="1"/>
        <v>3570.75</v>
      </c>
      <c r="K25" s="8"/>
      <c r="L25" s="31">
        <f t="shared" si="2"/>
        <v>15473.25</v>
      </c>
    </row>
    <row r="26" spans="1:12" ht="15">
      <c r="A26" s="29">
        <v>7</v>
      </c>
      <c r="B26" s="24" t="s">
        <v>25</v>
      </c>
      <c r="C26" s="9">
        <v>1</v>
      </c>
      <c r="D26" s="41">
        <v>5300</v>
      </c>
      <c r="E26" s="10">
        <v>13</v>
      </c>
      <c r="F26" s="2">
        <v>300</v>
      </c>
      <c r="G26" s="3">
        <v>0.1</v>
      </c>
      <c r="H26" s="2">
        <f t="shared" si="0"/>
        <v>560</v>
      </c>
      <c r="I26" s="3">
        <v>0.5</v>
      </c>
      <c r="J26" s="2">
        <f t="shared" si="1"/>
        <v>3080</v>
      </c>
      <c r="K26" s="8"/>
      <c r="L26" s="31">
        <f t="shared" si="2"/>
        <v>9240</v>
      </c>
    </row>
    <row r="27" spans="1:12" ht="15">
      <c r="A27" s="45"/>
      <c r="B27" s="46"/>
      <c r="C27" s="47">
        <f>SUM(C20:C26)</f>
        <v>7</v>
      </c>
      <c r="D27" s="48">
        <f>SUM(D20:D26)</f>
        <v>65200</v>
      </c>
      <c r="E27" s="48"/>
      <c r="F27" s="48">
        <f>SUM(F20:F26)</f>
        <v>2400</v>
      </c>
      <c r="G27" s="48"/>
      <c r="H27" s="48">
        <f>SUM(H20:H26)</f>
        <v>7252.5</v>
      </c>
      <c r="I27" s="48"/>
      <c r="J27" s="48">
        <f>SUM(J20:J26)</f>
        <v>32321.75</v>
      </c>
      <c r="K27" s="59"/>
      <c r="L27" s="86">
        <f>SUM(L20:L26)</f>
        <v>107174.25</v>
      </c>
    </row>
    <row r="28" spans="1:12" ht="27">
      <c r="A28" s="32"/>
      <c r="B28" s="26" t="s">
        <v>34</v>
      </c>
      <c r="C28" s="35"/>
      <c r="D28" s="42"/>
      <c r="E28" s="17"/>
      <c r="F28" s="18"/>
      <c r="G28" s="19"/>
      <c r="H28" s="18"/>
      <c r="I28" s="19"/>
      <c r="J28" s="18"/>
      <c r="K28" s="16"/>
      <c r="L28" s="31"/>
    </row>
    <row r="29" spans="1:12" ht="15">
      <c r="A29" s="29">
        <v>8</v>
      </c>
      <c r="B29" s="24" t="s">
        <v>44</v>
      </c>
      <c r="C29" s="9">
        <v>1</v>
      </c>
      <c r="D29" s="41">
        <v>6900</v>
      </c>
      <c r="E29" s="10">
        <v>13</v>
      </c>
      <c r="F29" s="2">
        <v>300</v>
      </c>
      <c r="G29" s="57">
        <v>0.25</v>
      </c>
      <c r="H29" s="2">
        <f>(D29+F29)*G29</f>
        <v>1800</v>
      </c>
      <c r="I29" s="3">
        <v>0.5</v>
      </c>
      <c r="J29" s="2">
        <f>(D29+F29+H29)*I29</f>
        <v>4500</v>
      </c>
      <c r="K29" s="12"/>
      <c r="L29" s="31">
        <f t="shared" si="2"/>
        <v>13500</v>
      </c>
    </row>
    <row r="30" spans="1:12" ht="15">
      <c r="A30" s="29">
        <v>9</v>
      </c>
      <c r="B30" s="24" t="s">
        <v>41</v>
      </c>
      <c r="C30" s="9">
        <v>1</v>
      </c>
      <c r="D30" s="41">
        <v>5100</v>
      </c>
      <c r="E30" s="10">
        <v>14</v>
      </c>
      <c r="F30" s="2">
        <v>250</v>
      </c>
      <c r="G30" s="3">
        <v>0</v>
      </c>
      <c r="H30" s="2">
        <f>(D30+F30)*G30</f>
        <v>0</v>
      </c>
      <c r="I30" s="3">
        <v>0.5</v>
      </c>
      <c r="J30" s="2">
        <f>(D30+F30+H30)*I30</f>
        <v>2675</v>
      </c>
      <c r="K30" s="12"/>
      <c r="L30" s="31">
        <f t="shared" si="2"/>
        <v>8025</v>
      </c>
    </row>
    <row r="31" spans="1:12" ht="15">
      <c r="A31" s="29">
        <v>10</v>
      </c>
      <c r="B31" s="24" t="s">
        <v>41</v>
      </c>
      <c r="C31" s="9">
        <v>1</v>
      </c>
      <c r="D31" s="41">
        <v>5100</v>
      </c>
      <c r="E31" s="10">
        <v>13</v>
      </c>
      <c r="F31" s="2">
        <v>300</v>
      </c>
      <c r="G31" s="57">
        <v>0.1</v>
      </c>
      <c r="H31" s="2">
        <f>(D31+F31)*G31</f>
        <v>540</v>
      </c>
      <c r="I31" s="3">
        <v>0.5</v>
      </c>
      <c r="J31" s="2">
        <f>(D31+F31+H31)*I31</f>
        <v>2970</v>
      </c>
      <c r="K31" s="12"/>
      <c r="L31" s="31">
        <f t="shared" si="2"/>
        <v>8910</v>
      </c>
    </row>
    <row r="32" spans="1:12" ht="15">
      <c r="A32" s="45"/>
      <c r="B32" s="46"/>
      <c r="C32" s="49">
        <f>SUM(C29:C31)</f>
        <v>3</v>
      </c>
      <c r="D32" s="48">
        <f>SUM(D29:D31)</f>
        <v>17100</v>
      </c>
      <c r="E32" s="48"/>
      <c r="F32" s="48">
        <f>SUM(F29:F31)</f>
        <v>850</v>
      </c>
      <c r="G32" s="48"/>
      <c r="H32" s="48">
        <f>SUM(H29:H31)</f>
        <v>2340</v>
      </c>
      <c r="I32" s="48"/>
      <c r="J32" s="48">
        <f>SUM(J29:J31)</f>
        <v>10145</v>
      </c>
      <c r="K32" s="59"/>
      <c r="L32" s="86">
        <f>SUM(L29:L31)</f>
        <v>30435</v>
      </c>
    </row>
    <row r="33" spans="1:12" ht="40.5">
      <c r="A33" s="32"/>
      <c r="B33" s="22" t="s">
        <v>17</v>
      </c>
      <c r="C33" s="35"/>
      <c r="D33" s="42"/>
      <c r="E33" s="17"/>
      <c r="F33" s="18"/>
      <c r="G33" s="19"/>
      <c r="H33" s="18"/>
      <c r="I33" s="19"/>
      <c r="J33" s="18"/>
      <c r="K33" s="16"/>
      <c r="L33" s="31"/>
    </row>
    <row r="34" spans="1:12" ht="15">
      <c r="A34" s="29">
        <v>11</v>
      </c>
      <c r="B34" s="52" t="s">
        <v>38</v>
      </c>
      <c r="C34" s="53">
        <v>1</v>
      </c>
      <c r="D34" s="54">
        <v>4600</v>
      </c>
      <c r="E34" s="56">
        <v>14</v>
      </c>
      <c r="F34" s="2">
        <v>250</v>
      </c>
      <c r="G34" s="57">
        <v>0.1</v>
      </c>
      <c r="H34" s="55">
        <f>(D34+F34)*G34</f>
        <v>485</v>
      </c>
      <c r="I34" s="57">
        <v>0.4</v>
      </c>
      <c r="J34" s="55">
        <f t="shared" ref="J34:J40" si="3">(D34+F34+H34)*I34</f>
        <v>2134</v>
      </c>
      <c r="K34" s="60"/>
      <c r="L34" s="31">
        <f t="shared" si="2"/>
        <v>7469</v>
      </c>
    </row>
    <row r="35" spans="1:12" ht="15">
      <c r="A35" s="29">
        <v>12</v>
      </c>
      <c r="B35" s="24" t="s">
        <v>38</v>
      </c>
      <c r="C35" s="9">
        <v>1</v>
      </c>
      <c r="D35" s="54">
        <v>4600</v>
      </c>
      <c r="E35" s="10">
        <v>13</v>
      </c>
      <c r="F35" s="2">
        <v>300</v>
      </c>
      <c r="G35" s="57">
        <v>0.3</v>
      </c>
      <c r="H35" s="2">
        <f>D35*G35</f>
        <v>1380</v>
      </c>
      <c r="I35" s="57">
        <v>0.3</v>
      </c>
      <c r="J35" s="2">
        <f t="shared" si="3"/>
        <v>1884</v>
      </c>
      <c r="K35" s="12"/>
      <c r="L35" s="31">
        <f t="shared" si="2"/>
        <v>8164</v>
      </c>
    </row>
    <row r="36" spans="1:12" ht="15">
      <c r="A36" s="29">
        <v>13</v>
      </c>
      <c r="B36" s="27" t="s">
        <v>41</v>
      </c>
      <c r="C36" s="36">
        <v>1</v>
      </c>
      <c r="D36" s="43">
        <v>5100</v>
      </c>
      <c r="E36" s="13">
        <v>14</v>
      </c>
      <c r="F36" s="6">
        <v>250</v>
      </c>
      <c r="G36" s="7">
        <v>0.1</v>
      </c>
      <c r="H36" s="6">
        <f>(D36+F36)*G36</f>
        <v>535</v>
      </c>
      <c r="I36" s="7">
        <v>0.5</v>
      </c>
      <c r="J36" s="6">
        <f t="shared" si="3"/>
        <v>2942.5</v>
      </c>
      <c r="K36" s="12"/>
      <c r="L36" s="31">
        <f t="shared" si="2"/>
        <v>8827.5</v>
      </c>
    </row>
    <row r="37" spans="1:12" ht="15">
      <c r="A37" s="29">
        <v>14</v>
      </c>
      <c r="B37" s="25" t="s">
        <v>39</v>
      </c>
      <c r="C37" s="9">
        <v>1</v>
      </c>
      <c r="D37" s="41">
        <v>4540</v>
      </c>
      <c r="E37" s="10">
        <v>8</v>
      </c>
      <c r="F37" s="2">
        <v>550</v>
      </c>
      <c r="G37" s="3">
        <v>0.25</v>
      </c>
      <c r="H37" s="2">
        <f>(D37+F37)*G37</f>
        <v>1272.5</v>
      </c>
      <c r="I37" s="3">
        <v>0.3</v>
      </c>
      <c r="J37" s="2">
        <f t="shared" si="3"/>
        <v>1908.75</v>
      </c>
      <c r="K37" s="12"/>
      <c r="L37" s="31">
        <f t="shared" si="2"/>
        <v>8271.25</v>
      </c>
    </row>
    <row r="38" spans="1:12" ht="15">
      <c r="A38" s="29">
        <v>15</v>
      </c>
      <c r="B38" s="24" t="s">
        <v>7</v>
      </c>
      <c r="C38" s="9">
        <v>1</v>
      </c>
      <c r="D38" s="54">
        <v>3289</v>
      </c>
      <c r="E38" s="10"/>
      <c r="F38" s="2">
        <v>0</v>
      </c>
      <c r="G38" s="3">
        <v>0</v>
      </c>
      <c r="H38" s="2">
        <f>(D38+F38)*G38</f>
        <v>0</v>
      </c>
      <c r="I38" s="3">
        <v>0.5</v>
      </c>
      <c r="J38" s="2">
        <f t="shared" si="3"/>
        <v>1644.5</v>
      </c>
      <c r="K38" s="12">
        <v>1066.5</v>
      </c>
      <c r="L38" s="31">
        <f>D38+J38+K38</f>
        <v>6000</v>
      </c>
    </row>
    <row r="39" spans="1:12" ht="40.5">
      <c r="A39" s="29">
        <v>16</v>
      </c>
      <c r="B39" s="25" t="s">
        <v>27</v>
      </c>
      <c r="C39" s="9">
        <v>1</v>
      </c>
      <c r="D39" s="54">
        <v>3267</v>
      </c>
      <c r="E39" s="10"/>
      <c r="F39" s="2">
        <v>0</v>
      </c>
      <c r="G39" s="3">
        <v>0</v>
      </c>
      <c r="H39" s="2">
        <f>(D39+F39)*G39</f>
        <v>0</v>
      </c>
      <c r="I39" s="3">
        <v>0.1</v>
      </c>
      <c r="J39" s="2">
        <f t="shared" si="3"/>
        <v>326.70000000000005</v>
      </c>
      <c r="K39" s="12">
        <v>2406.3000000000002</v>
      </c>
      <c r="L39" s="31">
        <f>D39+J39+K39</f>
        <v>6000</v>
      </c>
    </row>
    <row r="40" spans="1:12" ht="40.5">
      <c r="A40" s="29">
        <v>17</v>
      </c>
      <c r="B40" s="25" t="s">
        <v>27</v>
      </c>
      <c r="C40" s="9">
        <v>1</v>
      </c>
      <c r="D40" s="54">
        <v>3267</v>
      </c>
      <c r="E40" s="10"/>
      <c r="F40" s="2">
        <v>0</v>
      </c>
      <c r="G40" s="3">
        <v>0</v>
      </c>
      <c r="H40" s="2">
        <f>(D40+F40)*G40</f>
        <v>0</v>
      </c>
      <c r="I40" s="3">
        <v>0.1</v>
      </c>
      <c r="J40" s="2">
        <f t="shared" si="3"/>
        <v>326.70000000000005</v>
      </c>
      <c r="K40" s="12">
        <v>2406.3000000000002</v>
      </c>
      <c r="L40" s="31">
        <f>D40+J40+K40</f>
        <v>6000</v>
      </c>
    </row>
    <row r="41" spans="1:12" ht="15">
      <c r="A41" s="45"/>
      <c r="B41" s="46"/>
      <c r="C41" s="49">
        <f>SUM(C34:C40)</f>
        <v>7</v>
      </c>
      <c r="D41" s="48">
        <f>SUM(D34:D40)</f>
        <v>28663</v>
      </c>
      <c r="E41" s="48"/>
      <c r="F41" s="48">
        <f>SUM(F34:F40)</f>
        <v>1350</v>
      </c>
      <c r="G41" s="48"/>
      <c r="H41" s="48">
        <f>SUM(H34:H40)</f>
        <v>3672.5</v>
      </c>
      <c r="I41" s="48"/>
      <c r="J41" s="48">
        <f>SUM(J34:J40)</f>
        <v>11167.150000000001</v>
      </c>
      <c r="K41" s="59">
        <f>SUM(K38:K40)</f>
        <v>5879.1</v>
      </c>
      <c r="L41" s="86">
        <f>SUM(L34:L40)</f>
        <v>50731.75</v>
      </c>
    </row>
    <row r="42" spans="1:12" ht="27">
      <c r="A42" s="32"/>
      <c r="B42" s="22" t="s">
        <v>18</v>
      </c>
      <c r="C42" s="35"/>
      <c r="D42" s="42"/>
      <c r="E42" s="17"/>
      <c r="F42" s="18"/>
      <c r="G42" s="19"/>
      <c r="H42" s="18"/>
      <c r="I42" s="19"/>
      <c r="J42" s="18"/>
      <c r="K42" s="16"/>
      <c r="L42" s="31"/>
    </row>
    <row r="43" spans="1:12" ht="15">
      <c r="A43" s="29">
        <v>18</v>
      </c>
      <c r="B43" s="61" t="s">
        <v>45</v>
      </c>
      <c r="C43" s="9">
        <v>1</v>
      </c>
      <c r="D43" s="43">
        <v>6900</v>
      </c>
      <c r="E43" s="10">
        <v>11</v>
      </c>
      <c r="F43" s="2">
        <v>400</v>
      </c>
      <c r="G43" s="3">
        <v>0.25</v>
      </c>
      <c r="H43" s="2">
        <f>(D43+F43)*G43</f>
        <v>1825</v>
      </c>
      <c r="I43" s="3">
        <v>0.5</v>
      </c>
      <c r="J43" s="2">
        <f>(D43+F43+H43)*I43</f>
        <v>4562.5</v>
      </c>
      <c r="K43" s="8"/>
      <c r="L43" s="31">
        <f t="shared" si="2"/>
        <v>13687.5</v>
      </c>
    </row>
    <row r="44" spans="1:12" ht="15">
      <c r="A44" s="29">
        <v>19</v>
      </c>
      <c r="B44" s="61" t="s">
        <v>41</v>
      </c>
      <c r="C44" s="9"/>
      <c r="D44" s="43">
        <v>5100</v>
      </c>
      <c r="E44" s="10">
        <v>6</v>
      </c>
      <c r="F44" s="2">
        <v>650</v>
      </c>
      <c r="G44" s="3">
        <v>0.4</v>
      </c>
      <c r="H44" s="2">
        <f>(D44+F44)*G44</f>
        <v>2300</v>
      </c>
      <c r="I44" s="3">
        <v>0.5</v>
      </c>
      <c r="J44" s="2">
        <f>(D44+F44+H44)*I44</f>
        <v>4025</v>
      </c>
      <c r="K44" s="8"/>
      <c r="L44" s="31">
        <f t="shared" ref="L44" si="4">D44+F44+H44+J44</f>
        <v>12075</v>
      </c>
    </row>
    <row r="45" spans="1:12" ht="15">
      <c r="A45" s="45"/>
      <c r="B45" s="46"/>
      <c r="C45" s="49">
        <v>2</v>
      </c>
      <c r="D45" s="48">
        <f>SUM(D43:D43)</f>
        <v>6900</v>
      </c>
      <c r="E45" s="48"/>
      <c r="F45" s="48">
        <f>SUM(F43:F43)</f>
        <v>400</v>
      </c>
      <c r="G45" s="48"/>
      <c r="H45" s="48">
        <f>SUM(H43:H43)</f>
        <v>1825</v>
      </c>
      <c r="I45" s="48"/>
      <c r="J45" s="48">
        <f>SUM(J43:J43)</f>
        <v>4562.5</v>
      </c>
      <c r="K45" s="59"/>
      <c r="L45" s="86">
        <f>SUM(L43:L44)</f>
        <v>25762.5</v>
      </c>
    </row>
    <row r="46" spans="1:12" ht="40.5">
      <c r="A46" s="32"/>
      <c r="B46" s="22" t="s">
        <v>48</v>
      </c>
      <c r="C46" s="35"/>
      <c r="D46" s="42"/>
      <c r="E46" s="17"/>
      <c r="F46" s="18"/>
      <c r="G46" s="19"/>
      <c r="H46" s="18"/>
      <c r="I46" s="19"/>
      <c r="J46" s="18"/>
      <c r="K46" s="16"/>
      <c r="L46" s="31"/>
    </row>
    <row r="47" spans="1:12" ht="27">
      <c r="A47" s="29">
        <v>20</v>
      </c>
      <c r="B47" s="25" t="s">
        <v>46</v>
      </c>
      <c r="C47" s="9">
        <v>1</v>
      </c>
      <c r="D47" s="41">
        <v>6900</v>
      </c>
      <c r="E47" s="10">
        <v>12</v>
      </c>
      <c r="F47" s="2">
        <v>350</v>
      </c>
      <c r="G47" s="57">
        <v>0.1</v>
      </c>
      <c r="H47" s="2">
        <f>(D47+F47)*G47</f>
        <v>725</v>
      </c>
      <c r="I47" s="3">
        <v>0.2</v>
      </c>
      <c r="J47" s="2">
        <f>(D47+F47+H47)*I47</f>
        <v>1595</v>
      </c>
      <c r="K47" s="8"/>
      <c r="L47" s="31">
        <f t="shared" si="2"/>
        <v>9570</v>
      </c>
    </row>
    <row r="48" spans="1:12" ht="15">
      <c r="A48" s="29">
        <v>21</v>
      </c>
      <c r="B48" s="25" t="s">
        <v>40</v>
      </c>
      <c r="C48" s="9">
        <v>1</v>
      </c>
      <c r="D48" s="41">
        <v>5300</v>
      </c>
      <c r="E48" s="10">
        <v>14</v>
      </c>
      <c r="F48" s="2">
        <v>250</v>
      </c>
      <c r="G48" s="57">
        <v>0.4</v>
      </c>
      <c r="H48" s="2">
        <f>(D48+F48)*G48</f>
        <v>2220</v>
      </c>
      <c r="I48" s="3">
        <v>0.3</v>
      </c>
      <c r="J48" s="2">
        <f>(D48+F48+H48)*I48</f>
        <v>2331</v>
      </c>
      <c r="K48" s="8"/>
      <c r="L48" s="31">
        <f t="shared" si="2"/>
        <v>10101</v>
      </c>
    </row>
    <row r="49" spans="1:13" ht="15">
      <c r="A49" s="29">
        <v>22</v>
      </c>
      <c r="B49" s="52" t="s">
        <v>38</v>
      </c>
      <c r="C49" s="53">
        <v>1</v>
      </c>
      <c r="D49" s="54">
        <v>4600</v>
      </c>
      <c r="E49" s="10">
        <v>13</v>
      </c>
      <c r="F49" s="2">
        <v>300</v>
      </c>
      <c r="G49" s="57">
        <v>0.4</v>
      </c>
      <c r="H49" s="2">
        <f t="shared" ref="H49:H51" si="5">(D49+F49)*G49</f>
        <v>1960</v>
      </c>
      <c r="I49" s="3">
        <v>0.5</v>
      </c>
      <c r="J49" s="2">
        <f t="shared" ref="J49:J51" si="6">(D49+F49+H49)*I49</f>
        <v>3430</v>
      </c>
      <c r="K49" s="8"/>
      <c r="L49" s="31">
        <f t="shared" si="2"/>
        <v>10290</v>
      </c>
    </row>
    <row r="50" spans="1:13" ht="15">
      <c r="A50" s="29">
        <v>23</v>
      </c>
      <c r="B50" s="24" t="s">
        <v>38</v>
      </c>
      <c r="C50" s="9">
        <v>1</v>
      </c>
      <c r="D50" s="54">
        <v>4600</v>
      </c>
      <c r="E50" s="10">
        <v>14</v>
      </c>
      <c r="F50" s="2">
        <v>250</v>
      </c>
      <c r="G50" s="57">
        <v>0.1</v>
      </c>
      <c r="H50" s="2">
        <f t="shared" si="5"/>
        <v>485</v>
      </c>
      <c r="I50" s="3">
        <v>0.5</v>
      </c>
      <c r="J50" s="2">
        <f t="shared" si="6"/>
        <v>2667.5</v>
      </c>
      <c r="K50" s="8"/>
      <c r="L50" s="31">
        <f t="shared" si="2"/>
        <v>8002.5</v>
      </c>
    </row>
    <row r="51" spans="1:13" ht="15">
      <c r="A51" s="29">
        <v>24</v>
      </c>
      <c r="B51" s="25" t="s">
        <v>47</v>
      </c>
      <c r="C51" s="9">
        <v>1</v>
      </c>
      <c r="D51" s="41">
        <v>4540</v>
      </c>
      <c r="E51" s="10">
        <v>14</v>
      </c>
      <c r="F51" s="2">
        <v>250</v>
      </c>
      <c r="G51" s="57">
        <v>0.25</v>
      </c>
      <c r="H51" s="2">
        <f t="shared" si="5"/>
        <v>1197.5</v>
      </c>
      <c r="I51" s="3">
        <v>0.4</v>
      </c>
      <c r="J51" s="2">
        <f t="shared" si="6"/>
        <v>2395</v>
      </c>
      <c r="K51" s="8"/>
      <c r="L51" s="31">
        <f t="shared" si="2"/>
        <v>8382.5</v>
      </c>
    </row>
    <row r="52" spans="1:13" ht="15">
      <c r="A52" s="45"/>
      <c r="B52" s="46"/>
      <c r="C52" s="47">
        <v>5</v>
      </c>
      <c r="D52" s="48">
        <f>SUM(D47:D48)</f>
        <v>12200</v>
      </c>
      <c r="E52" s="48"/>
      <c r="F52" s="48">
        <f>SUM(F47:F48)</f>
        <v>600</v>
      </c>
      <c r="G52" s="48"/>
      <c r="H52" s="48">
        <f>SUM(H47:H48)</f>
        <v>2945</v>
      </c>
      <c r="I52" s="48"/>
      <c r="J52" s="48">
        <f>SUM(J47:J48)</f>
        <v>3926</v>
      </c>
      <c r="K52" s="59"/>
      <c r="L52" s="86">
        <f>SUM(L47:L51)</f>
        <v>46346</v>
      </c>
    </row>
    <row r="53" spans="1:13" ht="17.25" thickBot="1">
      <c r="A53" s="38"/>
      <c r="B53" s="33" t="s">
        <v>8</v>
      </c>
      <c r="C53" s="39">
        <f>C52+C45+C41+C32+C27</f>
        <v>24</v>
      </c>
      <c r="D53" s="34">
        <f>D52+D45+D41+D32+D27</f>
        <v>130063</v>
      </c>
      <c r="E53" s="34"/>
      <c r="F53" s="34">
        <f>F52+F45+F41+F32+F27</f>
        <v>5600</v>
      </c>
      <c r="G53" s="34"/>
      <c r="H53" s="34">
        <f>H52+H45+H41+H32+H27</f>
        <v>18035</v>
      </c>
      <c r="I53" s="34"/>
      <c r="J53" s="34">
        <f>J52+J45+J41+J32+J27</f>
        <v>62122.400000000001</v>
      </c>
      <c r="K53" s="58">
        <f>K52+K45+K41+K32+K27</f>
        <v>5879.1</v>
      </c>
      <c r="L53" s="40">
        <f>L52+L45+L41+L32+L27</f>
        <v>260449.5</v>
      </c>
      <c r="M53" s="87"/>
    </row>
    <row r="54" spans="1:13" ht="15">
      <c r="B54" s="1"/>
      <c r="C54" s="1"/>
      <c r="D54" s="1"/>
      <c r="E54" s="1"/>
      <c r="F54" s="64"/>
      <c r="G54" s="64"/>
      <c r="H54" s="64"/>
      <c r="I54" s="64"/>
      <c r="J54" s="64"/>
      <c r="K54" s="64"/>
      <c r="L54" s="4"/>
    </row>
    <row r="55" spans="1:13" ht="12.75" customHeight="1">
      <c r="B55" s="11"/>
      <c r="C55" s="82"/>
      <c r="D55" s="82"/>
      <c r="E55" s="82" t="s">
        <v>20</v>
      </c>
      <c r="F55" s="82"/>
      <c r="G55" s="15"/>
      <c r="H55" s="83"/>
      <c r="I55" s="83"/>
      <c r="J55" s="15"/>
      <c r="K55" s="84" t="s">
        <v>35</v>
      </c>
      <c r="L55" s="84"/>
    </row>
    <row r="56" spans="1:13" ht="12.75" customHeight="1">
      <c r="B56" s="14" t="s">
        <v>11</v>
      </c>
      <c r="C56" s="82"/>
      <c r="D56" s="82"/>
      <c r="E56" s="82"/>
      <c r="F56" s="82"/>
      <c r="G56" s="44"/>
      <c r="H56" s="85" t="s">
        <v>28</v>
      </c>
      <c r="I56" s="85"/>
      <c r="J56" s="44"/>
      <c r="K56" s="67"/>
      <c r="L56" s="44"/>
    </row>
  </sheetData>
  <mergeCells count="25">
    <mergeCell ref="C55:D56"/>
    <mergeCell ref="E55:F56"/>
    <mergeCell ref="H55:I55"/>
    <mergeCell ref="K55:L55"/>
    <mergeCell ref="H56:I56"/>
    <mergeCell ref="A13:L13"/>
    <mergeCell ref="B15:L15"/>
    <mergeCell ref="A16:L16"/>
    <mergeCell ref="A17:L17"/>
    <mergeCell ref="E18:F18"/>
    <mergeCell ref="G18:H18"/>
    <mergeCell ref="I18:J18"/>
    <mergeCell ref="A12:L12"/>
    <mergeCell ref="K1:L1"/>
    <mergeCell ref="K2:L2"/>
    <mergeCell ref="K3:L3"/>
    <mergeCell ref="K4:L4"/>
    <mergeCell ref="K5:L5"/>
    <mergeCell ref="A6:C6"/>
    <mergeCell ref="I6:L6"/>
    <mergeCell ref="H7:J7"/>
    <mergeCell ref="H8:L8"/>
    <mergeCell ref="A9:L9"/>
    <mergeCell ref="A10:L10"/>
    <mergeCell ref="A11:L11"/>
  </mergeCells>
  <pageMargins left="0.70866141732283472" right="0.70866141732283472" top="0.23622047244094491" bottom="0.38" header="0.19685039370078741" footer="0.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2021-09-06T11:59:46Z</cp:lastPrinted>
  <dcterms:created xsi:type="dcterms:W3CDTF">2009-12-26T10:09:21Z</dcterms:created>
  <dcterms:modified xsi:type="dcterms:W3CDTF">2021-09-06T12:00:20Z</dcterms:modified>
</cp:coreProperties>
</file>