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5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січень 2021" sheetId="33" r:id="rId5"/>
    <sheet name="для звіту" sheetId="34" r:id="rId6"/>
    <sheet name="Лист1" sheetId="35" r:id="rId7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  <definedName name="_xlnm.Print_Area" localSheetId="4">'січень 2021'!$A$1:$P$26</definedName>
  </definedNames>
  <calcPr calcId="125725"/>
</workbook>
</file>

<file path=xl/calcChain.xml><?xml version="1.0" encoding="utf-8"?>
<calcChain xmlns="http://schemas.openxmlformats.org/spreadsheetml/2006/main">
  <c r="G22" i="35"/>
  <c r="D22"/>
  <c r="I21"/>
  <c r="K21" s="1"/>
  <c r="E21"/>
  <c r="M21" s="1"/>
  <c r="I20"/>
  <c r="I22" s="1"/>
  <c r="F22" i="34"/>
  <c r="D22"/>
  <c r="H21"/>
  <c r="J21" s="1"/>
  <c r="L21" s="1"/>
  <c r="H20"/>
  <c r="J20" s="1"/>
  <c r="L20" s="1"/>
  <c r="P21" i="33"/>
  <c r="K20" i="35" l="1"/>
  <c r="H22" i="34"/>
  <c r="J22"/>
  <c r="L22"/>
  <c r="K7" s="1"/>
  <c r="E21" i="33"/>
  <c r="K22" i="35" l="1"/>
  <c r="M20"/>
  <c r="M22" s="1"/>
  <c r="G22" i="33"/>
  <c r="I22"/>
  <c r="D22"/>
  <c r="M21"/>
  <c r="I21"/>
  <c r="K21" s="1"/>
  <c r="I20"/>
  <c r="K20" s="1"/>
  <c r="K22" s="1"/>
  <c r="M20" l="1"/>
  <c r="M22" s="1"/>
  <c r="N20" l="1"/>
  <c r="N22" s="1"/>
  <c r="P20"/>
  <c r="P22" s="1"/>
  <c r="M7" s="1"/>
  <c r="G21" i="27" l="1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<sst xmlns="http://schemas.openxmlformats.org/spreadsheetml/2006/main" count="248" uniqueCount="82">
  <si>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</si>
  <si>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</si>
  <si>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</si>
  <si>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</si>
  <si>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</si>
  <si>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</si>
  <si>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</si>
  <si>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</si>
  <si>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</si>
  <si>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</si>
  <si>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</si>
  <si>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</si>
  <si>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</si>
  <si>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</si>
  <si>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</si>
  <si>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</si>
  <si>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</si>
  <si>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</si>
  <si>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</si>
  <si>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</si>
  <si>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</si>
  <si>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</si>
  <si>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</si>
  <si>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</si>
  <si>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</si>
  <si>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</si>
  <si>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</si>
  <si>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</si>
  <si>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</si>
  <si>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</si>
  <si>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</si>
  <si>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</si>
  <si>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</si>
  <si>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</si>
  <si>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</si>
  <si>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</si>
  <si>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</si>
  <si>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</si>
  <si>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</si>
  <si>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</si>
  <si>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</si>
  <si>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</si>
  <si>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</si>
  <si>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</si>
  <si>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</si>
  <si>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</si>
  <si>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</si>
  <si>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</si>
  <si>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</si>
  <si>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</si>
  <si>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>Начальник служби   у справах дітей</t>
  </si>
  <si>
    <t xml:space="preserve">по Службі у справах дітей </t>
  </si>
  <si>
    <t>Премія</t>
  </si>
  <si>
    <t>грн.</t>
  </si>
  <si>
    <t>Служба у справах дітей</t>
  </si>
  <si>
    <t xml:space="preserve">                                                         З місячним фондом  оплати: </t>
  </si>
  <si>
    <t xml:space="preserve">                                                              (число, місяць, рік)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</si>
  <si>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</si>
  <si>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          Наказ Міністерства</t>
  </si>
  <si>
    <t xml:space="preserve">                                                                                  фінансів України</t>
  </si>
  <si>
    <t xml:space="preserve">                                                                                    від 28.01.2002 № 57</t>
  </si>
  <si>
    <t xml:space="preserve">                                                                              Затверджую</t>
  </si>
  <si>
    <t>Спеціаліст</t>
  </si>
  <si>
    <t>Типовий штатний розпис на СІЧЕНЬ 2021 року</t>
  </si>
  <si>
    <t xml:space="preserve">                                                                                                                                          Сільський голова ______________________Григорій АНДРЄЄВ</t>
  </si>
  <si>
    <t>Ранг</t>
  </si>
  <si>
    <t>кл-ть</t>
  </si>
  <si>
    <t xml:space="preserve">                                                                      штат у кількості 1,25 одиниця</t>
  </si>
  <si>
    <t>Начальник фінансового відділу</t>
  </si>
  <si>
    <t>Марина ІВАНЕНКО</t>
  </si>
  <si>
    <t xml:space="preserve">                                                              05 січня 2021 рік</t>
  </si>
  <si>
    <t>Доплата до МЗП</t>
  </si>
  <si>
    <t>Спеціаліст відділу обліку та звітності</t>
  </si>
  <si>
    <t>Юлія ПОПОВА</t>
  </si>
  <si>
    <t>В.о. начальник фінансово-економічного відділу</t>
  </si>
  <si>
    <t>Катерина ДЖИХУР</t>
  </si>
  <si>
    <t xml:space="preserve">                                                              01 вересня 2021 рік</t>
  </si>
  <si>
    <t>Начальник відділу</t>
  </si>
  <si>
    <t xml:space="preserve">Головний спеціаліст </t>
  </si>
  <si>
    <t>Типовий штатний розпис на ВЕРЕСЕНЬ-ГРУДЕНЬ 2021 року</t>
  </si>
  <si>
    <t xml:space="preserve">                                                                      штат у кількості 2 одиниці</t>
  </si>
  <si>
    <t xml:space="preserve"> по Відділу містобудування, архітектури та благоустрою Сурсько-Литовської сільської ради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</si>
</sst>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9" fillId="0" borderId="0" xfId="0" applyFont="1" applyAlignment="1">
      <alignment horizontal="right" vertical="justify"/>
    </xf>
    <xf numFmtId="0" fontId="14" fillId="0" borderId="0" xfId="0" applyFont="1" applyAlignment="1">
      <alignment horizontal="right" vertical="justify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4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2" fontId="4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41" t="s">
        <v>31</v>
      </c>
      <c r="B1" s="141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42"/>
      <c r="C3" s="142"/>
      <c r="D3" s="141" t="s">
        <v>32</v>
      </c>
      <c r="E3" s="141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44" t="s">
        <v>0</v>
      </c>
      <c r="I5" s="144"/>
      <c r="J5" s="144"/>
      <c r="K5" s="13"/>
    </row>
    <row r="6" spans="1:11" ht="13.5">
      <c r="C6" s="2"/>
      <c r="D6" s="1"/>
      <c r="E6" s="33"/>
      <c r="F6" s="33"/>
      <c r="G6" s="150" t="s">
        <v>9</v>
      </c>
      <c r="H6" s="150"/>
      <c r="I6" s="150"/>
      <c r="J6" s="150"/>
      <c r="K6" s="33"/>
    </row>
    <row r="7" spans="1:11" ht="13.5" customHeight="1">
      <c r="B7" s="38"/>
      <c r="D7" s="151" t="s">
        <v>30</v>
      </c>
      <c r="E7" s="151"/>
      <c r="F7" s="151"/>
      <c r="G7" s="151"/>
      <c r="H7" s="151"/>
      <c r="I7" s="151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48" t="s">
        <v>4</v>
      </c>
      <c r="H9" s="148"/>
      <c r="I9" s="148"/>
      <c r="J9" s="148"/>
      <c r="K9" s="13"/>
    </row>
    <row r="10" spans="1:11">
      <c r="D10" s="29"/>
      <c r="E10" s="29"/>
      <c r="G10" s="147" t="s">
        <v>15</v>
      </c>
      <c r="H10" s="147"/>
      <c r="I10" s="147"/>
      <c r="J10" s="147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52" t="s">
        <v>37</v>
      </c>
      <c r="J11" s="153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53" t="s">
        <v>36</v>
      </c>
      <c r="J12" s="153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45" t="s">
        <v>29</v>
      </c>
      <c r="C14" s="145"/>
      <c r="D14" s="145"/>
      <c r="E14" s="145"/>
      <c r="F14" s="145"/>
      <c r="G14" s="145"/>
      <c r="H14" s="145"/>
      <c r="I14" s="145"/>
      <c r="J14" s="35"/>
      <c r="K14" s="35"/>
    </row>
    <row r="15" spans="1:11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46" t="s">
        <v>18</v>
      </c>
      <c r="I18" s="146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41" t="s">
        <v>31</v>
      </c>
      <c r="B1" s="141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44" t="s">
        <v>0</v>
      </c>
      <c r="I5" s="144"/>
      <c r="J5" s="144"/>
      <c r="K5" s="66"/>
    </row>
    <row r="6" spans="1:11" ht="13.5">
      <c r="C6" s="2"/>
      <c r="D6" s="53"/>
      <c r="E6" s="62"/>
      <c r="F6" s="62"/>
      <c r="G6" s="150" t="s">
        <v>9</v>
      </c>
      <c r="H6" s="150"/>
      <c r="I6" s="150"/>
      <c r="J6" s="150"/>
      <c r="K6" s="62"/>
    </row>
    <row r="7" spans="1:11" ht="13.5" customHeight="1">
      <c r="B7" s="38"/>
      <c r="D7" s="151" t="s">
        <v>30</v>
      </c>
      <c r="E7" s="151"/>
      <c r="F7" s="151"/>
      <c r="G7" s="151"/>
      <c r="H7" s="151"/>
      <c r="I7" s="151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48" t="s">
        <v>4</v>
      </c>
      <c r="H9" s="148"/>
      <c r="I9" s="148"/>
      <c r="J9" s="148"/>
      <c r="K9" s="66"/>
    </row>
    <row r="10" spans="1:11">
      <c r="D10" s="57"/>
      <c r="E10" s="57"/>
      <c r="G10" s="147" t="s">
        <v>15</v>
      </c>
      <c r="H10" s="147"/>
      <c r="I10" s="147"/>
      <c r="J10" s="147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52" t="s">
        <v>35</v>
      </c>
      <c r="J11" s="153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45" t="s">
        <v>34</v>
      </c>
      <c r="C14" s="145"/>
      <c r="D14" s="145"/>
      <c r="E14" s="145"/>
      <c r="F14" s="145"/>
      <c r="G14" s="145"/>
      <c r="H14" s="145"/>
      <c r="I14" s="145"/>
      <c r="J14" s="68"/>
      <c r="K14" s="68"/>
    </row>
    <row r="15" spans="1:11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54" t="s">
        <v>31</v>
      </c>
      <c r="B1" s="154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44" t="s">
        <v>0</v>
      </c>
      <c r="I5" s="144"/>
      <c r="J5" s="144"/>
      <c r="K5" s="144"/>
      <c r="L5" s="144"/>
    </row>
    <row r="6" spans="1:12" ht="13.5">
      <c r="C6" s="2"/>
      <c r="D6" s="53"/>
      <c r="E6" s="62"/>
      <c r="F6" s="62"/>
      <c r="G6" s="150" t="s">
        <v>9</v>
      </c>
      <c r="H6" s="150"/>
      <c r="I6" s="150"/>
      <c r="J6" s="150"/>
      <c r="K6" s="150"/>
      <c r="L6" s="150"/>
    </row>
    <row r="7" spans="1:12" ht="13.5" customHeight="1">
      <c r="B7" s="38"/>
      <c r="D7" s="151" t="s">
        <v>30</v>
      </c>
      <c r="E7" s="151"/>
      <c r="F7" s="151"/>
      <c r="G7" s="151"/>
      <c r="H7" s="151"/>
      <c r="I7" s="151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48" t="s">
        <v>4</v>
      </c>
      <c r="H9" s="148"/>
      <c r="I9" s="148"/>
      <c r="J9" s="148"/>
      <c r="K9" s="148"/>
      <c r="L9" s="148"/>
    </row>
    <row r="10" spans="1:12">
      <c r="D10" s="57"/>
      <c r="E10" s="57"/>
      <c r="G10" s="147" t="s">
        <v>15</v>
      </c>
      <c r="H10" s="147"/>
      <c r="I10" s="147"/>
      <c r="J10" s="147"/>
      <c r="K10" s="147"/>
      <c r="L10" s="147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52" t="s">
        <v>47</v>
      </c>
      <c r="J11" s="152"/>
      <c r="K11" s="152"/>
      <c r="L11" s="153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153"/>
      <c r="L12" s="153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45" t="s">
        <v>38</v>
      </c>
      <c r="C14" s="145"/>
      <c r="D14" s="145"/>
      <c r="E14" s="145"/>
      <c r="F14" s="145"/>
      <c r="G14" s="145"/>
      <c r="H14" s="145"/>
      <c r="I14" s="145"/>
      <c r="J14" s="75"/>
      <c r="K14" s="75"/>
      <c r="L14" s="68"/>
    </row>
    <row r="15" spans="1:12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155" t="s">
        <v>46</v>
      </c>
      <c r="K18" s="156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41" t="s">
        <v>31</v>
      </c>
      <c r="B1" s="141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44" t="s">
        <v>0</v>
      </c>
      <c r="I5" s="144"/>
      <c r="J5" s="144"/>
      <c r="K5" s="144"/>
      <c r="L5" s="144"/>
      <c r="M5" s="66"/>
    </row>
    <row r="6" spans="1:13" ht="13.5">
      <c r="C6" s="2"/>
      <c r="D6" s="53"/>
      <c r="E6" s="62"/>
      <c r="F6" s="62"/>
      <c r="G6" s="150" t="s">
        <v>9</v>
      </c>
      <c r="H6" s="150"/>
      <c r="I6" s="150"/>
      <c r="J6" s="150"/>
      <c r="K6" s="150"/>
      <c r="L6" s="150"/>
      <c r="M6" s="62"/>
    </row>
    <row r="7" spans="1:13" ht="13.5" customHeight="1">
      <c r="B7" s="38"/>
      <c r="D7" s="151" t="s">
        <v>30</v>
      </c>
      <c r="E7" s="151"/>
      <c r="F7" s="151"/>
      <c r="G7" s="151"/>
      <c r="H7" s="151"/>
      <c r="I7" s="151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48" t="s">
        <v>4</v>
      </c>
      <c r="H9" s="148"/>
      <c r="I9" s="148"/>
      <c r="J9" s="148"/>
      <c r="K9" s="148"/>
      <c r="L9" s="148"/>
      <c r="M9" s="66"/>
    </row>
    <row r="10" spans="1:13">
      <c r="D10" s="57"/>
      <c r="E10" s="57"/>
      <c r="G10" s="147" t="s">
        <v>15</v>
      </c>
      <c r="H10" s="147"/>
      <c r="I10" s="147"/>
      <c r="J10" s="147"/>
      <c r="K10" s="147"/>
      <c r="L10" s="147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52" t="s">
        <v>40</v>
      </c>
      <c r="J11" s="152"/>
      <c r="K11" s="152"/>
      <c r="L11" s="153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153"/>
      <c r="L12" s="153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45" t="s">
        <v>39</v>
      </c>
      <c r="C14" s="145"/>
      <c r="D14" s="145"/>
      <c r="E14" s="145"/>
      <c r="F14" s="145"/>
      <c r="G14" s="145"/>
      <c r="H14" s="145"/>
      <c r="I14" s="145"/>
      <c r="J14" s="75"/>
      <c r="K14" s="75"/>
      <c r="L14" s="68"/>
      <c r="M14" s="68"/>
    </row>
    <row r="15" spans="1:13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157" t="s">
        <v>44</v>
      </c>
      <c r="K18" s="158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  <mergeCell ref="D7:I7"/>
    <mergeCell ref="A1:B1"/>
    <mergeCell ref="B3:C3"/>
    <mergeCell ref="D3:E3"/>
    <mergeCell ref="H5:L5"/>
    <mergeCell ref="G6:L6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view="pageBreakPreview" topLeftCell="D13" zoomScale="160" zoomScaleSheetLayoutView="160" workbookViewId="0">
      <selection activeCell="D20" sqref="D20"/>
    </sheetView>
  </sheetViews>
  <sheetFormatPr defaultRowHeight="12.75"/>
  <cols>
    <col min="1" max="1" width="4.140625" customWidth="1"/>
    <col min="2" max="2" width="22.5703125" customWidth="1"/>
    <col min="3" max="3" width="5.7109375" customWidth="1"/>
    <col min="4" max="4" width="8.28515625" customWidth="1"/>
    <col min="5" max="5" width="6.7109375" customWidth="1"/>
    <col min="6" max="6" width="6.42578125" customWidth="1"/>
    <col min="7" max="7" width="7.5703125" customWidth="1"/>
    <col min="8" max="8" width="7.7109375" customWidth="1"/>
    <col min="9" max="10" width="6.5703125" customWidth="1"/>
    <col min="11" max="12" width="7.5703125" customWidth="1"/>
    <col min="13" max="13" width="10.28515625" customWidth="1"/>
    <col min="14" max="14" width="1.140625" hidden="1" customWidth="1"/>
    <col min="15" max="15" width="10.42578125" customWidth="1"/>
    <col min="16" max="16" width="12.28515625" customWidth="1"/>
  </cols>
  <sheetData>
    <row r="1" spans="1:16" ht="13.5">
      <c r="A1" s="154" t="s">
        <v>31</v>
      </c>
      <c r="B1" s="154"/>
      <c r="C1" s="2"/>
      <c r="D1" s="2"/>
      <c r="E1" s="2"/>
      <c r="F1" s="2"/>
      <c r="G1" s="106"/>
      <c r="H1" s="2"/>
      <c r="I1" s="161" t="s">
        <v>57</v>
      </c>
      <c r="J1" s="161"/>
      <c r="K1" s="161"/>
      <c r="L1" s="161"/>
      <c r="M1" s="161"/>
      <c r="N1" s="161"/>
      <c r="O1" s="161"/>
      <c r="P1" s="161"/>
    </row>
    <row r="2" spans="1:16" ht="13.5">
      <c r="A2" s="81" t="s">
        <v>68</v>
      </c>
      <c r="B2" s="81"/>
      <c r="C2" s="82"/>
      <c r="D2" s="82"/>
      <c r="E2" s="82"/>
      <c r="F2" s="2"/>
      <c r="G2" s="106"/>
      <c r="H2" s="2"/>
      <c r="I2" s="161" t="s">
        <v>58</v>
      </c>
      <c r="J2" s="161"/>
      <c r="K2" s="161"/>
      <c r="L2" s="161"/>
      <c r="M2" s="161"/>
      <c r="N2" s="161"/>
      <c r="O2" s="161"/>
      <c r="P2" s="161"/>
    </row>
    <row r="3" spans="1:16" ht="15">
      <c r="A3" s="2"/>
      <c r="B3" s="162"/>
      <c r="C3" s="162"/>
      <c r="D3" s="16"/>
      <c r="E3" s="16"/>
      <c r="F3" s="113" t="s">
        <v>69</v>
      </c>
      <c r="G3" s="114"/>
      <c r="H3" s="2"/>
      <c r="I3" s="161" t="s">
        <v>59</v>
      </c>
      <c r="J3" s="161"/>
      <c r="K3" s="161"/>
      <c r="L3" s="161"/>
      <c r="M3" s="161"/>
      <c r="N3" s="161"/>
      <c r="O3" s="161"/>
      <c r="P3" s="161"/>
    </row>
    <row r="4" spans="1:16" ht="13.5">
      <c r="A4" s="2"/>
      <c r="B4" s="2"/>
      <c r="C4" s="2"/>
      <c r="D4" s="2"/>
      <c r="E4" s="2"/>
      <c r="F4" s="2"/>
      <c r="G4" s="106"/>
      <c r="H4" s="2"/>
      <c r="I4" s="161" t="s">
        <v>60</v>
      </c>
      <c r="J4" s="161"/>
      <c r="K4" s="161"/>
      <c r="L4" s="161"/>
      <c r="M4" s="161"/>
      <c r="N4" s="161"/>
      <c r="O4" s="161"/>
      <c r="P4" s="161"/>
    </row>
    <row r="5" spans="1:16" ht="14.25">
      <c r="A5" s="2"/>
      <c r="B5" s="2"/>
      <c r="C5" s="2"/>
      <c r="D5" s="2"/>
      <c r="E5" s="2"/>
      <c r="F5" s="53"/>
      <c r="G5" s="107"/>
      <c r="H5" s="163" t="s">
        <v>61</v>
      </c>
      <c r="I5" s="163"/>
      <c r="J5" s="163"/>
      <c r="K5" s="163"/>
      <c r="L5" s="163"/>
      <c r="M5" s="163"/>
      <c r="N5" s="163"/>
      <c r="O5" s="163"/>
      <c r="P5" s="163"/>
    </row>
    <row r="6" spans="1:16" ht="13.5">
      <c r="A6" s="2"/>
      <c r="B6" s="2"/>
      <c r="C6" s="2"/>
      <c r="D6" s="2"/>
      <c r="E6" s="2"/>
      <c r="F6" s="53"/>
      <c r="G6" s="102"/>
      <c r="H6" s="150" t="s">
        <v>67</v>
      </c>
      <c r="I6" s="150"/>
      <c r="J6" s="150"/>
      <c r="K6" s="150"/>
      <c r="L6" s="150"/>
      <c r="M6" s="150"/>
      <c r="N6" s="150"/>
      <c r="O6" s="150"/>
      <c r="P6" s="150"/>
    </row>
    <row r="7" spans="1:16" ht="14.25">
      <c r="A7" s="2"/>
      <c r="B7" s="38"/>
      <c r="C7" s="2"/>
      <c r="D7" s="2"/>
      <c r="E7" s="2"/>
      <c r="F7" s="164" t="s">
        <v>55</v>
      </c>
      <c r="G7" s="164"/>
      <c r="H7" s="164"/>
      <c r="I7" s="164"/>
      <c r="J7" s="164"/>
      <c r="K7" s="164"/>
      <c r="L7" s="164"/>
      <c r="M7" s="69">
        <f>P22</f>
        <v>15690</v>
      </c>
      <c r="N7" s="64"/>
      <c r="O7" s="64"/>
      <c r="P7" t="s">
        <v>53</v>
      </c>
    </row>
    <row r="8" spans="1:16" ht="14.25">
      <c r="A8" s="2"/>
      <c r="B8" s="2"/>
      <c r="C8" s="2"/>
      <c r="D8" s="2"/>
      <c r="E8" s="2"/>
      <c r="F8" s="53"/>
      <c r="G8" s="65"/>
      <c r="H8" s="65"/>
      <c r="I8" s="65"/>
      <c r="J8" s="65"/>
      <c r="K8" s="65"/>
      <c r="L8" s="65"/>
      <c r="M8" s="65"/>
      <c r="N8" s="65"/>
      <c r="O8" s="65"/>
    </row>
    <row r="9" spans="1:16" ht="14.25">
      <c r="A9" s="163" t="s">
        <v>64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3.5" customHeight="1">
      <c r="A10" s="2"/>
      <c r="B10" s="2"/>
      <c r="C10" s="83" t="s">
        <v>23</v>
      </c>
      <c r="D10" s="83"/>
      <c r="E10" s="112"/>
      <c r="F10" s="83"/>
      <c r="G10" s="83"/>
      <c r="H10" s="83"/>
      <c r="I10" s="159" t="s">
        <v>70</v>
      </c>
      <c r="J10" s="159"/>
      <c r="K10" s="159"/>
      <c r="L10" s="159"/>
      <c r="M10" s="159"/>
      <c r="N10" s="159"/>
      <c r="O10" s="159"/>
      <c r="P10" s="159"/>
    </row>
    <row r="11" spans="1:16" ht="13.5" customHeight="1">
      <c r="A11" s="2"/>
      <c r="B11" s="2"/>
      <c r="C11" s="84"/>
      <c r="D11" s="84"/>
      <c r="E11" s="111"/>
      <c r="F11" s="84"/>
      <c r="G11" s="84"/>
      <c r="H11" s="84"/>
      <c r="I11" s="160" t="s">
        <v>56</v>
      </c>
      <c r="J11" s="160"/>
      <c r="K11" s="160"/>
      <c r="L11" s="160"/>
      <c r="M11" s="160"/>
      <c r="N11" s="160"/>
      <c r="O11" s="160"/>
      <c r="P11" s="160"/>
    </row>
    <row r="12" spans="1:16" ht="13.5">
      <c r="A12" s="2"/>
      <c r="B12" s="2"/>
      <c r="C12" s="83"/>
      <c r="D12" s="83"/>
      <c r="E12" s="112"/>
      <c r="F12" s="83"/>
      <c r="G12" s="83"/>
      <c r="H12" s="83"/>
      <c r="I12" s="83"/>
      <c r="J12" s="83"/>
      <c r="K12" s="83"/>
      <c r="L12" s="83"/>
      <c r="M12" s="83"/>
      <c r="N12" s="55"/>
      <c r="O12" s="55"/>
    </row>
    <row r="13" spans="1:16" ht="16.5">
      <c r="A13" s="145" t="s">
        <v>63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01"/>
      <c r="O13" s="120"/>
    </row>
    <row r="14" spans="1:16" ht="19.5">
      <c r="A14" s="166" t="s">
        <v>51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99"/>
      <c r="O14" s="99"/>
      <c r="P14" s="100"/>
    </row>
    <row r="15" spans="1:16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6" ht="14.25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6" ht="30.75" thickBot="1">
      <c r="A17" s="78" t="s">
        <v>7</v>
      </c>
      <c r="B17" s="105" t="s">
        <v>1</v>
      </c>
      <c r="C17" s="118" t="s">
        <v>66</v>
      </c>
      <c r="D17" s="104" t="s">
        <v>3</v>
      </c>
      <c r="E17" s="109"/>
      <c r="F17" s="167" t="s">
        <v>65</v>
      </c>
      <c r="G17" s="168"/>
      <c r="H17" s="169" t="s">
        <v>48</v>
      </c>
      <c r="I17" s="169"/>
      <c r="J17" s="169" t="s">
        <v>49</v>
      </c>
      <c r="K17" s="169"/>
      <c r="L17" s="170" t="s">
        <v>52</v>
      </c>
      <c r="M17" s="171"/>
      <c r="N17" s="93"/>
      <c r="O17" s="115" t="s">
        <v>71</v>
      </c>
      <c r="P17" s="117" t="s">
        <v>45</v>
      </c>
    </row>
    <row r="18" spans="1:16" ht="15" thickTop="1" thickBot="1">
      <c r="A18" s="10">
        <v>1</v>
      </c>
      <c r="B18" s="10">
        <v>2</v>
      </c>
      <c r="C18" s="10">
        <v>3</v>
      </c>
      <c r="D18" s="10">
        <v>4</v>
      </c>
      <c r="E18" s="10"/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>
        <v>11</v>
      </c>
      <c r="M18" s="10">
        <v>12</v>
      </c>
      <c r="N18" s="87"/>
      <c r="O18" s="10"/>
      <c r="P18" s="89">
        <v>13</v>
      </c>
    </row>
    <row r="19" spans="1:16" ht="14.25" thickTop="1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6"/>
      <c r="P19" s="98"/>
    </row>
    <row r="20" spans="1:16" ht="27">
      <c r="A20" s="85">
        <v>1</v>
      </c>
      <c r="B20" s="110" t="s">
        <v>50</v>
      </c>
      <c r="C20" s="86">
        <v>1</v>
      </c>
      <c r="D20" s="119">
        <v>6600</v>
      </c>
      <c r="E20" s="119"/>
      <c r="F20" s="79">
        <v>13</v>
      </c>
      <c r="G20" s="92">
        <v>300</v>
      </c>
      <c r="H20" s="91">
        <v>0</v>
      </c>
      <c r="I20" s="4">
        <f>(D20+G20)*H20</f>
        <v>0</v>
      </c>
      <c r="J20" s="91">
        <v>0.1</v>
      </c>
      <c r="K20" s="4">
        <f>(D20+G20+I20)*J20</f>
        <v>690</v>
      </c>
      <c r="L20" s="6">
        <v>1</v>
      </c>
      <c r="M20" s="4">
        <f>D20*L20</f>
        <v>6600</v>
      </c>
      <c r="N20" s="88">
        <f>G20*M20</f>
        <v>1980000</v>
      </c>
      <c r="O20" s="4"/>
      <c r="P20" s="25">
        <f>M20+K20+I20+G20+D20</f>
        <v>14190</v>
      </c>
    </row>
    <row r="21" spans="1:16" ht="15">
      <c r="A21" s="89">
        <v>2</v>
      </c>
      <c r="B21" s="110" t="s">
        <v>62</v>
      </c>
      <c r="C21" s="86">
        <v>0.25</v>
      </c>
      <c r="D21" s="90">
        <v>3900</v>
      </c>
      <c r="E21" s="90">
        <f>D21*0.25</f>
        <v>975</v>
      </c>
      <c r="F21" s="79">
        <v>15</v>
      </c>
      <c r="G21" s="92">
        <v>200</v>
      </c>
      <c r="H21" s="91">
        <v>0</v>
      </c>
      <c r="I21" s="4">
        <f>(D21+G21)*H21</f>
        <v>0</v>
      </c>
      <c r="J21" s="91">
        <v>0</v>
      </c>
      <c r="K21" s="4">
        <f>(D21+G21+I21)*J21</f>
        <v>0</v>
      </c>
      <c r="L21" s="6">
        <v>1</v>
      </c>
      <c r="M21" s="4">
        <f>D21*L21</f>
        <v>3900</v>
      </c>
      <c r="N21" s="88"/>
      <c r="O21" s="4">
        <v>325</v>
      </c>
      <c r="P21" s="25">
        <f>E21+G21+O21</f>
        <v>1500</v>
      </c>
    </row>
    <row r="22" spans="1:16" ht="15">
      <c r="A22" s="89"/>
      <c r="B22" s="110"/>
      <c r="C22" s="115">
        <v>2</v>
      </c>
      <c r="D22" s="116">
        <f>SUM(D20:D21)</f>
        <v>10500</v>
      </c>
      <c r="E22" s="116"/>
      <c r="F22" s="116"/>
      <c r="G22" s="116">
        <f t="shared" ref="G22:P22" si="0">SUM(G20:G21)</f>
        <v>500</v>
      </c>
      <c r="H22" s="116"/>
      <c r="I22" s="116">
        <f t="shared" si="0"/>
        <v>0</v>
      </c>
      <c r="J22" s="116"/>
      <c r="K22" s="116">
        <f t="shared" si="0"/>
        <v>690</v>
      </c>
      <c r="L22" s="116"/>
      <c r="M22" s="116">
        <f t="shared" si="0"/>
        <v>10500</v>
      </c>
      <c r="N22" s="138">
        <f t="shared" si="0"/>
        <v>1980000</v>
      </c>
      <c r="O22" s="116"/>
      <c r="P22" s="116">
        <f t="shared" si="0"/>
        <v>15690</v>
      </c>
    </row>
    <row r="23" spans="1:16" ht="15">
      <c r="A23" s="103"/>
      <c r="B23" s="143"/>
      <c r="C23" s="143"/>
      <c r="D23" s="143"/>
      <c r="E23" s="143"/>
      <c r="F23" s="143"/>
      <c r="G23" s="103"/>
      <c r="H23" s="103"/>
      <c r="I23" s="103"/>
      <c r="J23" s="103"/>
      <c r="K23" s="103"/>
      <c r="L23" s="103"/>
      <c r="M23" s="103"/>
      <c r="N23" s="7"/>
      <c r="O23" s="7"/>
    </row>
    <row r="24" spans="1:16" ht="15">
      <c r="A24" s="103"/>
      <c r="B24" s="52" t="s">
        <v>72</v>
      </c>
      <c r="C24" s="52"/>
      <c r="D24" s="52"/>
      <c r="E24" s="52"/>
      <c r="F24" s="52"/>
      <c r="G24" s="52"/>
      <c r="H24" s="52"/>
      <c r="I24" s="94"/>
      <c r="J24" s="94"/>
      <c r="K24" s="52"/>
      <c r="L24" s="52"/>
      <c r="M24" s="172" t="s">
        <v>73</v>
      </c>
      <c r="N24" s="173"/>
      <c r="O24" s="173"/>
    </row>
    <row r="25" spans="1:16" ht="15">
      <c r="A25" s="103"/>
      <c r="B25" s="17"/>
      <c r="C25" s="103"/>
      <c r="D25" s="103"/>
      <c r="E25" s="108"/>
      <c r="F25" s="103"/>
      <c r="G25" s="80"/>
      <c r="H25" s="80"/>
      <c r="I25" s="26"/>
      <c r="J25" s="80" t="s">
        <v>22</v>
      </c>
      <c r="K25" s="26"/>
      <c r="L25" s="26"/>
      <c r="M25" s="103"/>
      <c r="N25" s="7"/>
      <c r="O25" s="7"/>
    </row>
    <row r="26" spans="1:16" ht="15">
      <c r="A26" s="165" t="s">
        <v>21</v>
      </c>
      <c r="B26" s="165"/>
      <c r="C26" s="103"/>
      <c r="D26" s="103"/>
      <c r="E26" s="108"/>
      <c r="F26" s="103"/>
      <c r="G26" s="26"/>
      <c r="H26" s="26"/>
      <c r="I26" s="26"/>
      <c r="J26" s="26"/>
      <c r="K26" s="26"/>
      <c r="L26" s="26"/>
      <c r="M26" s="103"/>
      <c r="N26" s="7"/>
      <c r="O26" s="7"/>
    </row>
  </sheetData>
  <mergeCells count="21">
    <mergeCell ref="B23:F23"/>
    <mergeCell ref="A26:B26"/>
    <mergeCell ref="A13:M13"/>
    <mergeCell ref="A14:M14"/>
    <mergeCell ref="F17:G17"/>
    <mergeCell ref="H17:I17"/>
    <mergeCell ref="J17:K17"/>
    <mergeCell ref="L17:M17"/>
    <mergeCell ref="M24:O24"/>
    <mergeCell ref="I10:P10"/>
    <mergeCell ref="I11:P11"/>
    <mergeCell ref="A1:B1"/>
    <mergeCell ref="I1:P1"/>
    <mergeCell ref="I2:P2"/>
    <mergeCell ref="B3:C3"/>
    <mergeCell ref="I3:P3"/>
    <mergeCell ref="I4:P4"/>
    <mergeCell ref="H5:P5"/>
    <mergeCell ref="H6:P6"/>
    <mergeCell ref="F7:L7"/>
    <mergeCell ref="A9:P9"/>
  </mergeCells>
  <pageMargins left="0.2" right="0.2" top="0.98425196850393704" bottom="0.98425196850393704" header="0.51181102362204722" footer="0.51181102362204722"/>
  <pageSetup paperSize="9" scale="10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P20" sqref="P20"/>
    </sheetView>
  </sheetViews>
  <sheetFormatPr defaultRowHeight="12.75"/>
  <cols>
    <col min="1" max="1" width="5.7109375" customWidth="1"/>
    <col min="2" max="2" width="17.42578125" customWidth="1"/>
    <col min="12" max="12" width="23.5703125" customWidth="1"/>
  </cols>
  <sheetData>
    <row r="1" spans="1:14" ht="13.5">
      <c r="A1" s="154" t="s">
        <v>31</v>
      </c>
      <c r="B1" s="154"/>
      <c r="C1" s="2"/>
      <c r="D1" s="2"/>
      <c r="E1" s="2"/>
      <c r="F1" s="125"/>
      <c r="G1" s="2"/>
      <c r="H1" s="161" t="s">
        <v>57</v>
      </c>
      <c r="I1" s="161"/>
      <c r="J1" s="161"/>
      <c r="K1" s="161"/>
      <c r="L1" s="161"/>
    </row>
    <row r="2" spans="1:14" ht="13.5">
      <c r="A2" s="81" t="s">
        <v>68</v>
      </c>
      <c r="B2" s="81"/>
      <c r="C2" s="82"/>
      <c r="D2" s="82"/>
      <c r="E2" s="2"/>
      <c r="F2" s="125"/>
      <c r="G2" s="2"/>
      <c r="H2" s="161" t="s">
        <v>58</v>
      </c>
      <c r="I2" s="161"/>
      <c r="J2" s="161"/>
      <c r="K2" s="161"/>
      <c r="L2" s="161"/>
    </row>
    <row r="3" spans="1:14" ht="15">
      <c r="A3" s="2"/>
      <c r="B3" s="162"/>
      <c r="C3" s="162"/>
      <c r="D3" s="16"/>
      <c r="E3" s="113" t="s">
        <v>69</v>
      </c>
      <c r="F3" s="114"/>
      <c r="G3" s="2"/>
      <c r="H3" s="161" t="s">
        <v>59</v>
      </c>
      <c r="I3" s="161"/>
      <c r="J3" s="161"/>
      <c r="K3" s="161"/>
      <c r="L3" s="161"/>
    </row>
    <row r="4" spans="1:14" ht="13.5">
      <c r="A4" s="2"/>
      <c r="B4" s="2"/>
      <c r="C4" s="2"/>
      <c r="D4" s="2"/>
      <c r="E4" s="2"/>
      <c r="F4" s="125"/>
      <c r="G4" s="2"/>
      <c r="H4" s="161" t="s">
        <v>60</v>
      </c>
      <c r="I4" s="161"/>
      <c r="J4" s="161"/>
      <c r="K4" s="161"/>
      <c r="L4" s="161"/>
    </row>
    <row r="5" spans="1:14" ht="14.25">
      <c r="A5" s="2"/>
      <c r="B5" s="2"/>
      <c r="C5" s="2"/>
      <c r="D5" s="2"/>
      <c r="E5" s="53"/>
      <c r="F5" s="126"/>
      <c r="G5" s="163" t="s">
        <v>61</v>
      </c>
      <c r="H5" s="163"/>
      <c r="I5" s="163"/>
      <c r="J5" s="163"/>
      <c r="K5" s="163"/>
      <c r="L5" s="163"/>
    </row>
    <row r="6" spans="1:14" ht="13.5">
      <c r="A6" s="2"/>
      <c r="B6" s="2"/>
      <c r="C6" s="2"/>
      <c r="D6" s="2"/>
      <c r="E6" s="53"/>
      <c r="F6" s="121"/>
      <c r="G6" s="150" t="s">
        <v>80</v>
      </c>
      <c r="H6" s="150"/>
      <c r="I6" s="150"/>
      <c r="J6" s="150"/>
      <c r="K6" s="150"/>
      <c r="L6" s="150"/>
    </row>
    <row r="7" spans="1:14" ht="14.25">
      <c r="A7" s="2"/>
      <c r="B7" s="38"/>
      <c r="C7" s="2"/>
      <c r="D7" s="2"/>
      <c r="E7" s="164" t="s">
        <v>55</v>
      </c>
      <c r="F7" s="164"/>
      <c r="G7" s="164"/>
      <c r="H7" s="164"/>
      <c r="I7" s="164"/>
      <c r="J7" s="164"/>
      <c r="K7" s="140">
        <f>L22</f>
        <v>19110</v>
      </c>
      <c r="L7" t="s">
        <v>53</v>
      </c>
    </row>
    <row r="8" spans="1:14" ht="14.25">
      <c r="A8" s="2"/>
      <c r="B8" s="2"/>
      <c r="C8" s="2"/>
      <c r="D8" s="2"/>
      <c r="E8" s="53"/>
      <c r="F8" s="65"/>
      <c r="G8" s="65"/>
      <c r="H8" s="65"/>
      <c r="I8" s="65"/>
      <c r="J8" s="65"/>
      <c r="K8" s="65"/>
    </row>
    <row r="9" spans="1:14" ht="14.25">
      <c r="A9" s="163" t="s">
        <v>64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</row>
    <row r="10" spans="1:14" ht="13.5">
      <c r="A10" s="2"/>
      <c r="B10" s="2"/>
      <c r="C10" s="128" t="s">
        <v>23</v>
      </c>
      <c r="D10" s="128"/>
      <c r="E10" s="128"/>
      <c r="F10" s="128"/>
      <c r="G10" s="128"/>
      <c r="H10" s="159" t="s">
        <v>76</v>
      </c>
      <c r="I10" s="159"/>
      <c r="J10" s="159"/>
      <c r="K10" s="159"/>
      <c r="L10" s="159"/>
    </row>
    <row r="11" spans="1:14" ht="13.5">
      <c r="A11" s="2"/>
      <c r="B11" s="2"/>
      <c r="C11" s="127"/>
      <c r="D11" s="127"/>
      <c r="E11" s="127"/>
      <c r="F11" s="127"/>
      <c r="G11" s="127"/>
      <c r="H11" s="160" t="s">
        <v>56</v>
      </c>
      <c r="I11" s="160"/>
      <c r="J11" s="160"/>
      <c r="K11" s="160"/>
      <c r="L11" s="160"/>
    </row>
    <row r="12" spans="1:14" ht="13.5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55"/>
    </row>
    <row r="13" spans="1:14" ht="16.5">
      <c r="A13" s="145" t="s">
        <v>79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20"/>
    </row>
    <row r="14" spans="1:14" ht="19.5">
      <c r="A14" s="166" t="s">
        <v>81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74"/>
      <c r="L14" s="174"/>
      <c r="M14" s="174"/>
      <c r="N14" s="174"/>
    </row>
    <row r="15" spans="1:14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4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2" ht="30">
      <c r="A17" s="78" t="s">
        <v>7</v>
      </c>
      <c r="B17" s="124" t="s">
        <v>1</v>
      </c>
      <c r="C17" s="124" t="s">
        <v>66</v>
      </c>
      <c r="D17" s="123" t="s">
        <v>3</v>
      </c>
      <c r="E17" s="167" t="s">
        <v>65</v>
      </c>
      <c r="F17" s="168"/>
      <c r="G17" s="169" t="s">
        <v>48</v>
      </c>
      <c r="H17" s="169"/>
      <c r="I17" s="169" t="s">
        <v>49</v>
      </c>
      <c r="J17" s="169"/>
      <c r="K17" s="115" t="s">
        <v>71</v>
      </c>
      <c r="L17" s="117" t="s">
        <v>45</v>
      </c>
    </row>
    <row r="18" spans="1:12" ht="13.5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  <c r="K18" s="10"/>
      <c r="L18" s="89">
        <v>13</v>
      </c>
    </row>
    <row r="19" spans="1:12" ht="13.5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8"/>
    </row>
    <row r="20" spans="1:12" ht="42.75" customHeight="1">
      <c r="A20" s="85">
        <v>1</v>
      </c>
      <c r="B20" s="110" t="s">
        <v>77</v>
      </c>
      <c r="C20" s="86">
        <v>1</v>
      </c>
      <c r="D20" s="119">
        <v>6900</v>
      </c>
      <c r="E20" s="79">
        <v>13</v>
      </c>
      <c r="F20" s="92">
        <v>300</v>
      </c>
      <c r="G20" s="91">
        <v>0.1</v>
      </c>
      <c r="H20" s="4">
        <f>(D20+F20)*G20</f>
        <v>720</v>
      </c>
      <c r="I20" s="91">
        <v>0.5</v>
      </c>
      <c r="J20" s="4">
        <f>(D20+F20+H20)*I20</f>
        <v>3960</v>
      </c>
      <c r="K20" s="4"/>
      <c r="L20" s="25">
        <f>D20+F20+J20</f>
        <v>11160</v>
      </c>
    </row>
    <row r="21" spans="1:12" ht="27">
      <c r="A21" s="89">
        <v>2</v>
      </c>
      <c r="B21" s="110" t="s">
        <v>78</v>
      </c>
      <c r="C21" s="86">
        <v>1</v>
      </c>
      <c r="D21" s="90">
        <v>5100</v>
      </c>
      <c r="E21" s="79">
        <v>15</v>
      </c>
      <c r="F21" s="92">
        <v>200</v>
      </c>
      <c r="G21" s="91">
        <v>0</v>
      </c>
      <c r="H21" s="4">
        <f>(D21+F21)*G21</f>
        <v>0</v>
      </c>
      <c r="I21" s="91">
        <v>0.5</v>
      </c>
      <c r="J21" s="4">
        <f>(D21+F21+H21)*I21</f>
        <v>2650</v>
      </c>
      <c r="K21" s="4"/>
      <c r="L21" s="25">
        <f>D21+F21+H21+J21</f>
        <v>7950</v>
      </c>
    </row>
    <row r="22" spans="1:12" ht="15">
      <c r="A22" s="89"/>
      <c r="B22" s="110"/>
      <c r="C22" s="115">
        <v>2</v>
      </c>
      <c r="D22" s="116">
        <f>SUM(D20:D21)</f>
        <v>12000</v>
      </c>
      <c r="E22" s="116"/>
      <c r="F22" s="116">
        <f t="shared" ref="F22:L22" si="0">SUM(F20:F21)</f>
        <v>500</v>
      </c>
      <c r="G22" s="116"/>
      <c r="H22" s="116">
        <f t="shared" si="0"/>
        <v>720</v>
      </c>
      <c r="I22" s="116"/>
      <c r="J22" s="116">
        <f t="shared" si="0"/>
        <v>6610</v>
      </c>
      <c r="K22" s="116"/>
      <c r="L22" s="116">
        <f t="shared" si="0"/>
        <v>19110</v>
      </c>
    </row>
    <row r="23" spans="1:12" ht="15">
      <c r="A23" s="122"/>
      <c r="B23" s="143"/>
      <c r="C23" s="143"/>
      <c r="D23" s="143"/>
      <c r="E23" s="143"/>
      <c r="F23" s="122"/>
      <c r="G23" s="122"/>
      <c r="H23" s="122"/>
      <c r="I23" s="122"/>
      <c r="J23" s="122"/>
      <c r="K23" s="7"/>
    </row>
    <row r="24" spans="1:12" ht="15">
      <c r="A24" s="122"/>
      <c r="B24" s="52"/>
      <c r="C24" s="52"/>
      <c r="D24" s="52"/>
      <c r="E24" s="52"/>
      <c r="F24" s="52"/>
      <c r="G24" s="52"/>
      <c r="H24" s="94"/>
      <c r="I24" s="94"/>
      <c r="J24" s="172" t="s">
        <v>73</v>
      </c>
      <c r="K24" s="173"/>
    </row>
    <row r="25" spans="1:12" ht="15">
      <c r="A25" s="122"/>
      <c r="B25" s="17"/>
      <c r="C25" s="122"/>
      <c r="D25" s="122"/>
      <c r="E25" s="122"/>
      <c r="F25" s="80"/>
      <c r="G25" s="80"/>
      <c r="H25" s="26"/>
      <c r="I25" s="80" t="s">
        <v>22</v>
      </c>
      <c r="J25" s="26"/>
      <c r="K25" s="7"/>
    </row>
    <row r="26" spans="1:12" ht="15">
      <c r="A26" s="165" t="s">
        <v>21</v>
      </c>
      <c r="B26" s="165"/>
      <c r="C26" s="122"/>
      <c r="D26" s="122"/>
      <c r="E26" s="122"/>
      <c r="F26" s="26"/>
      <c r="G26" s="26"/>
      <c r="H26" s="26"/>
      <c r="I26" s="26"/>
      <c r="J26" s="26"/>
      <c r="K26" s="7"/>
    </row>
  </sheetData>
  <mergeCells count="20">
    <mergeCell ref="B23:E23"/>
    <mergeCell ref="A26:B26"/>
    <mergeCell ref="J24:K24"/>
    <mergeCell ref="A13:J13"/>
    <mergeCell ref="E17:F17"/>
    <mergeCell ref="G17:H17"/>
    <mergeCell ref="I17:J17"/>
    <mergeCell ref="A14:N14"/>
    <mergeCell ref="H11:L11"/>
    <mergeCell ref="A1:B1"/>
    <mergeCell ref="H1:L1"/>
    <mergeCell ref="H2:L2"/>
    <mergeCell ref="B3:C3"/>
    <mergeCell ref="H3:L3"/>
    <mergeCell ref="H4:L4"/>
    <mergeCell ref="G5:L5"/>
    <mergeCell ref="G6:L6"/>
    <mergeCell ref="E7:J7"/>
    <mergeCell ref="A9:L9"/>
    <mergeCell ref="H10:L10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P14" sqref="P14"/>
    </sheetView>
  </sheetViews>
  <sheetFormatPr defaultRowHeight="12.75"/>
  <cols>
    <col min="1" max="1" width="6.42578125" customWidth="1"/>
    <col min="13" max="13" width="16" customWidth="1"/>
  </cols>
  <sheetData>
    <row r="1" spans="1:13" ht="13.5">
      <c r="A1" s="154" t="s">
        <v>31</v>
      </c>
      <c r="B1" s="154"/>
      <c r="C1" s="2"/>
      <c r="D1" s="2"/>
      <c r="E1" s="2"/>
      <c r="F1" s="2"/>
      <c r="G1" s="133"/>
      <c r="H1" s="2"/>
      <c r="I1" s="161" t="s">
        <v>57</v>
      </c>
      <c r="J1" s="161"/>
      <c r="K1" s="161"/>
      <c r="L1" s="161"/>
      <c r="M1" s="161"/>
    </row>
    <row r="2" spans="1:13" ht="13.5">
      <c r="A2" s="81" t="s">
        <v>74</v>
      </c>
      <c r="B2" s="81"/>
      <c r="C2" s="82"/>
      <c r="D2" s="82"/>
      <c r="E2" s="82"/>
      <c r="F2" s="2"/>
      <c r="G2" s="133"/>
      <c r="H2" s="2"/>
      <c r="I2" s="161" t="s">
        <v>58</v>
      </c>
      <c r="J2" s="161"/>
      <c r="K2" s="161"/>
      <c r="L2" s="161"/>
      <c r="M2" s="161"/>
    </row>
    <row r="3" spans="1:13" ht="15">
      <c r="A3" s="2"/>
      <c r="B3" s="162"/>
      <c r="C3" s="162"/>
      <c r="D3" s="16"/>
      <c r="E3" s="16"/>
      <c r="F3" s="113" t="s">
        <v>75</v>
      </c>
      <c r="G3" s="114"/>
      <c r="H3" s="2"/>
      <c r="I3" s="161" t="s">
        <v>59</v>
      </c>
      <c r="J3" s="161"/>
      <c r="K3" s="161"/>
      <c r="L3" s="161"/>
      <c r="M3" s="161"/>
    </row>
    <row r="4" spans="1:13" ht="13.5">
      <c r="A4" s="2"/>
      <c r="B4" s="2"/>
      <c r="C4" s="2"/>
      <c r="D4" s="2"/>
      <c r="E4" s="2"/>
      <c r="F4" s="2"/>
      <c r="G4" s="133"/>
      <c r="H4" s="2"/>
      <c r="I4" s="161" t="s">
        <v>60</v>
      </c>
      <c r="J4" s="161"/>
      <c r="K4" s="161"/>
      <c r="L4" s="161"/>
      <c r="M4" s="161"/>
    </row>
    <row r="5" spans="1:13" ht="14.25">
      <c r="A5" s="2"/>
      <c r="B5" s="2"/>
      <c r="C5" s="2"/>
      <c r="D5" s="2"/>
      <c r="E5" s="2"/>
      <c r="F5" s="53"/>
      <c r="G5" s="134"/>
      <c r="H5" s="163" t="s">
        <v>61</v>
      </c>
      <c r="I5" s="163"/>
      <c r="J5" s="163"/>
      <c r="K5" s="163"/>
      <c r="L5" s="163"/>
      <c r="M5" s="163"/>
    </row>
    <row r="6" spans="1:13" ht="13.5">
      <c r="A6" s="2"/>
      <c r="B6" s="2"/>
      <c r="C6" s="2"/>
      <c r="D6" s="2"/>
      <c r="E6" s="2"/>
      <c r="F6" s="53"/>
      <c r="G6" s="130"/>
      <c r="H6" s="150" t="s">
        <v>67</v>
      </c>
      <c r="I6" s="150"/>
      <c r="J6" s="150"/>
      <c r="K6" s="150"/>
      <c r="L6" s="150"/>
      <c r="M6" s="150"/>
    </row>
    <row r="7" spans="1:13" ht="14.25">
      <c r="A7" s="2"/>
      <c r="B7" s="38"/>
      <c r="C7" s="2"/>
      <c r="D7" s="2"/>
      <c r="E7" s="2"/>
      <c r="F7" s="164" t="s">
        <v>55</v>
      </c>
      <c r="G7" s="164"/>
      <c r="H7" s="164"/>
      <c r="I7" s="164"/>
      <c r="J7" s="164"/>
      <c r="K7" s="164"/>
      <c r="L7" s="64"/>
      <c r="M7" t="s">
        <v>53</v>
      </c>
    </row>
    <row r="8" spans="1:13" ht="14.25">
      <c r="A8" s="2"/>
      <c r="B8" s="2"/>
      <c r="C8" s="2"/>
      <c r="D8" s="2"/>
      <c r="E8" s="2"/>
      <c r="F8" s="53"/>
      <c r="G8" s="65"/>
      <c r="H8" s="65"/>
      <c r="I8" s="65"/>
      <c r="J8" s="65"/>
      <c r="K8" s="65"/>
      <c r="L8" s="65"/>
    </row>
    <row r="9" spans="1:13" ht="14.25">
      <c r="A9" s="163" t="s">
        <v>64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</row>
    <row r="10" spans="1:13" ht="13.5">
      <c r="A10" s="2"/>
      <c r="B10" s="2"/>
      <c r="C10" s="137" t="s">
        <v>23</v>
      </c>
      <c r="D10" s="137"/>
      <c r="E10" s="137"/>
      <c r="F10" s="137"/>
      <c r="G10" s="137"/>
      <c r="H10" s="137"/>
      <c r="I10" s="159" t="s">
        <v>70</v>
      </c>
      <c r="J10" s="159"/>
      <c r="K10" s="159"/>
      <c r="L10" s="159"/>
      <c r="M10" s="159"/>
    </row>
    <row r="11" spans="1:13" ht="13.5">
      <c r="A11" s="2"/>
      <c r="B11" s="2"/>
      <c r="C11" s="136"/>
      <c r="D11" s="136"/>
      <c r="E11" s="136"/>
      <c r="F11" s="136"/>
      <c r="G11" s="136"/>
      <c r="H11" s="136"/>
      <c r="I11" s="160" t="s">
        <v>56</v>
      </c>
      <c r="J11" s="160"/>
      <c r="K11" s="160"/>
      <c r="L11" s="160"/>
      <c r="M11" s="160"/>
    </row>
    <row r="12" spans="1:13" ht="13.5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55"/>
    </row>
    <row r="13" spans="1:13" ht="16.5">
      <c r="A13" s="145" t="s">
        <v>63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29"/>
    </row>
    <row r="14" spans="1:13" ht="19.5">
      <c r="A14" s="166" t="s">
        <v>51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99"/>
      <c r="M14" s="100"/>
    </row>
    <row r="15" spans="1:13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3" ht="30">
      <c r="A17" s="78" t="s">
        <v>7</v>
      </c>
      <c r="B17" s="135" t="s">
        <v>1</v>
      </c>
      <c r="C17" s="135" t="s">
        <v>66</v>
      </c>
      <c r="D17" s="131" t="s">
        <v>3</v>
      </c>
      <c r="E17" s="131"/>
      <c r="F17" s="167" t="s">
        <v>65</v>
      </c>
      <c r="G17" s="168"/>
      <c r="H17" s="169" t="s">
        <v>48</v>
      </c>
      <c r="I17" s="169"/>
      <c r="J17" s="169" t="s">
        <v>49</v>
      </c>
      <c r="K17" s="169"/>
      <c r="L17" s="115" t="s">
        <v>71</v>
      </c>
      <c r="M17" s="117" t="s">
        <v>45</v>
      </c>
    </row>
    <row r="18" spans="1:13" ht="13.5">
      <c r="A18" s="10">
        <v>1</v>
      </c>
      <c r="B18" s="10">
        <v>2</v>
      </c>
      <c r="C18" s="10">
        <v>3</v>
      </c>
      <c r="D18" s="10">
        <v>4</v>
      </c>
      <c r="E18" s="10"/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/>
      <c r="M18" s="89">
        <v>13</v>
      </c>
    </row>
    <row r="19" spans="1:13" ht="13.5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8"/>
    </row>
    <row r="20" spans="1:13" ht="81">
      <c r="A20" s="85">
        <v>1</v>
      </c>
      <c r="B20" s="110" t="s">
        <v>50</v>
      </c>
      <c r="C20" s="86">
        <v>1</v>
      </c>
      <c r="D20" s="119">
        <v>6600</v>
      </c>
      <c r="E20" s="119"/>
      <c r="F20" s="79">
        <v>13</v>
      </c>
      <c r="G20" s="92">
        <v>300</v>
      </c>
      <c r="H20" s="91">
        <v>0</v>
      </c>
      <c r="I20" s="4">
        <f>(D20+G20)*H20</f>
        <v>0</v>
      </c>
      <c r="J20" s="91">
        <v>0.1</v>
      </c>
      <c r="K20" s="4">
        <f>(D20+G20+I20)*J20</f>
        <v>690</v>
      </c>
      <c r="L20" s="4"/>
      <c r="M20" s="25">
        <f>D20+G20+K20</f>
        <v>7590</v>
      </c>
    </row>
    <row r="21" spans="1:13" ht="27">
      <c r="A21" s="89">
        <v>2</v>
      </c>
      <c r="B21" s="110" t="s">
        <v>62</v>
      </c>
      <c r="C21" s="86">
        <v>0.25</v>
      </c>
      <c r="D21" s="90">
        <v>3900</v>
      </c>
      <c r="E21" s="90">
        <f>D21*0.25</f>
        <v>975</v>
      </c>
      <c r="F21" s="79">
        <v>15</v>
      </c>
      <c r="G21" s="92">
        <v>200</v>
      </c>
      <c r="H21" s="91">
        <v>0</v>
      </c>
      <c r="I21" s="4">
        <f>(D21+G21)*H21</f>
        <v>0</v>
      </c>
      <c r="J21" s="91">
        <v>0</v>
      </c>
      <c r="K21" s="4">
        <f>(D21+G21+I21)*J21</f>
        <v>0</v>
      </c>
      <c r="L21" s="4">
        <v>325</v>
      </c>
      <c r="M21" s="25">
        <f>E21+G21+L21</f>
        <v>1500</v>
      </c>
    </row>
    <row r="22" spans="1:13" ht="15">
      <c r="A22" s="89"/>
      <c r="B22" s="110"/>
      <c r="C22" s="115">
        <v>2</v>
      </c>
      <c r="D22" s="116">
        <f>SUM(D20:D21)</f>
        <v>10500</v>
      </c>
      <c r="E22" s="116"/>
      <c r="F22" s="116"/>
      <c r="G22" s="116">
        <f t="shared" ref="G22:M22" si="0">SUM(G20:G21)</f>
        <v>500</v>
      </c>
      <c r="H22" s="116"/>
      <c r="I22" s="116">
        <f t="shared" si="0"/>
        <v>0</v>
      </c>
      <c r="J22" s="116"/>
      <c r="K22" s="116">
        <f t="shared" si="0"/>
        <v>690</v>
      </c>
      <c r="L22" s="116"/>
      <c r="M22" s="116">
        <f t="shared" si="0"/>
        <v>9090</v>
      </c>
    </row>
    <row r="23" spans="1:13" ht="15">
      <c r="A23" s="132"/>
      <c r="B23" s="143"/>
      <c r="C23" s="143"/>
      <c r="D23" s="143"/>
      <c r="E23" s="143"/>
      <c r="F23" s="143"/>
      <c r="G23" s="132"/>
      <c r="H23" s="132"/>
      <c r="I23" s="132"/>
      <c r="J23" s="132"/>
      <c r="K23" s="132"/>
      <c r="L23" s="7"/>
    </row>
    <row r="24" spans="1:13" ht="15">
      <c r="A24" s="132"/>
      <c r="B24" s="139" t="s">
        <v>72</v>
      </c>
      <c r="C24" s="139"/>
      <c r="D24" s="139"/>
      <c r="E24" s="139"/>
      <c r="F24" s="139"/>
      <c r="G24" s="139"/>
      <c r="H24" s="139"/>
      <c r="I24" s="94"/>
      <c r="J24" s="94"/>
      <c r="K24" s="172" t="s">
        <v>73</v>
      </c>
      <c r="L24" s="173"/>
    </row>
    <row r="25" spans="1:13" ht="15">
      <c r="A25" s="132"/>
      <c r="B25" s="17"/>
      <c r="C25" s="132"/>
      <c r="D25" s="132"/>
      <c r="E25" s="132"/>
      <c r="F25" s="132"/>
      <c r="G25" s="80"/>
      <c r="H25" s="80"/>
      <c r="I25" s="26"/>
      <c r="J25" s="80" t="s">
        <v>22</v>
      </c>
      <c r="K25" s="26"/>
      <c r="L25" s="7"/>
    </row>
    <row r="26" spans="1:13" ht="15">
      <c r="A26" s="165" t="s">
        <v>21</v>
      </c>
      <c r="B26" s="165"/>
      <c r="C26" s="132"/>
      <c r="D26" s="132"/>
      <c r="E26" s="132"/>
      <c r="F26" s="132"/>
      <c r="G26" s="26"/>
      <c r="H26" s="26"/>
      <c r="I26" s="26"/>
      <c r="J26" s="26"/>
      <c r="K26" s="26"/>
      <c r="L26" s="7"/>
    </row>
  </sheetData>
  <mergeCells count="20">
    <mergeCell ref="I11:M11"/>
    <mergeCell ref="A1:B1"/>
    <mergeCell ref="I1:M1"/>
    <mergeCell ref="I2:M2"/>
    <mergeCell ref="B3:C3"/>
    <mergeCell ref="I3:M3"/>
    <mergeCell ref="I4:M4"/>
    <mergeCell ref="H5:M5"/>
    <mergeCell ref="H6:M6"/>
    <mergeCell ref="F7:K7"/>
    <mergeCell ref="A9:M9"/>
    <mergeCell ref="I10:M10"/>
    <mergeCell ref="K24:L24"/>
    <mergeCell ref="A26:B26"/>
    <mergeCell ref="A13:K13"/>
    <mergeCell ref="A14:K14"/>
    <mergeCell ref="F17:G17"/>
    <mergeCell ref="H17:I17"/>
    <mergeCell ref="J17:K17"/>
    <mergeCell ref="B23:F2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110502 травень 16</vt:lpstr>
      <vt:lpstr>110502 грудень 16</vt:lpstr>
      <vt:lpstr>110502 січень 17</vt:lpstr>
      <vt:lpstr>110502 травень 17</vt:lpstr>
      <vt:lpstr>січень 2021</vt:lpstr>
      <vt:lpstr>для звіту</vt:lpstr>
      <vt:lpstr>Лист1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  <vt:lpstr>'січень 2021'!Область_печати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2021-08-16T08:28:07Z</cp:lastPrinted>
  <dcterms:created xsi:type="dcterms:W3CDTF">2009-12-26T10:09:21Z</dcterms:created>
  <dcterms:modified xsi:type="dcterms:W3CDTF">2021-08-16T08:28:45Z</dcterms:modified>
</cp:coreProperties>
</file>