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0" windowWidth="17280" windowHeight="10920"/>
  </bookViews>
  <sheets>
    <sheet name="для звіту" sheetId="43" r:id="rId1"/>
  </sheets>
  <definedNames>
    <definedName name="_xlnm.Print_Area" localSheetId="0">'для звіту'!$A$1:$Q$36</definedName>
  </definedNames>
  <calcPr calcId="125725"/>
</workbook>
</file>

<file path=xl/calcChain.xml><?xml version="1.0" encoding="utf-8"?>
<calcChain xmlns="http://schemas.openxmlformats.org/spreadsheetml/2006/main">
  <c r="P27" i="43"/>
  <c r="J38"/>
  <c r="J37"/>
  <c r="T32"/>
  <c r="S32"/>
  <c r="R32"/>
  <c r="Q32"/>
  <c r="O32"/>
  <c r="J32"/>
  <c r="F32"/>
  <c r="N31"/>
  <c r="L31"/>
  <c r="H31"/>
  <c r="P31" s="1"/>
  <c r="N30"/>
  <c r="L30"/>
  <c r="H30"/>
  <c r="P30" s="1"/>
  <c r="N29"/>
  <c r="L29"/>
  <c r="H29"/>
  <c r="P29" s="1"/>
  <c r="N28"/>
  <c r="L28"/>
  <c r="H28"/>
  <c r="N27"/>
  <c r="L27"/>
  <c r="H27"/>
  <c r="N26"/>
  <c r="L26"/>
  <c r="N25"/>
  <c r="L25"/>
  <c r="P25" s="1"/>
  <c r="L24"/>
  <c r="P26" l="1"/>
  <c r="L32"/>
  <c r="P28"/>
  <c r="H37" s="1"/>
  <c r="L37" s="1"/>
  <c r="H32"/>
  <c r="N24"/>
  <c r="H38"/>
  <c r="L38" s="1"/>
  <c r="N32" l="1"/>
  <c r="P24"/>
  <c r="P32" s="1"/>
  <c r="J11" s="1"/>
</calcChain>
</file>

<file path=xl/sharedStrings.xml><?xml version="1.0" encoding="utf-8"?>
<sst xmlns="http://schemas.openxmlformats.org/spreadsheetml/2006/main" count="64" uniqueCount="59">
  <si>
    <t xml:space="preserve">                           Затверджую</t>
  </si>
  <si>
    <t>Посада</t>
  </si>
  <si>
    <t>Оклад</t>
  </si>
  <si>
    <t>Ранг</t>
  </si>
  <si>
    <t>Вислуга</t>
  </si>
  <si>
    <t>Надбавка</t>
  </si>
  <si>
    <t>Всього на місяць:</t>
  </si>
  <si>
    <t>Кіль- кість</t>
  </si>
  <si>
    <t>Всього</t>
  </si>
  <si>
    <t>ЗАТВЕРДЖЕНО</t>
  </si>
  <si>
    <t>Наказ Міністерства</t>
  </si>
  <si>
    <t>фінансів України</t>
  </si>
  <si>
    <t>від 28.01.2002 № 57</t>
  </si>
  <si>
    <t>(назва установи)</t>
  </si>
  <si>
    <t xml:space="preserve">                                                                                                                                                                                               Сільський голова</t>
  </si>
  <si>
    <r>
      <t xml:space="preserve">                                                                                                         </t>
    </r>
    <r>
      <rPr>
        <sz val="8"/>
        <rFont val="Times New Roman"/>
        <family val="1"/>
        <charset val="204"/>
      </rPr>
      <t xml:space="preserve">                                                                  (число, місяць, рік)</t>
    </r>
  </si>
  <si>
    <t>мат.доп.</t>
  </si>
  <si>
    <t>соц.доп.</t>
  </si>
  <si>
    <t>М.П.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</si>
  <si>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</si>
  <si>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Начальник відділу</t>
  </si>
  <si>
    <t>Соціальний фахівець</t>
  </si>
  <si>
    <t xml:space="preserve">                                     </t>
  </si>
  <si>
    <t>Відділ гуманітарно-соціальної сфери</t>
  </si>
  <si>
    <t>Ковальчук</t>
  </si>
  <si>
    <t>Кириленко</t>
  </si>
  <si>
    <t>Никифорова</t>
  </si>
  <si>
    <t>Нікішина</t>
  </si>
  <si>
    <t>Ломака</t>
  </si>
  <si>
    <t>Погоджено</t>
  </si>
  <si>
    <t>Пірожик  М.А.</t>
  </si>
  <si>
    <t xml:space="preserve">   по Відділу гуманітарно-соціальної сфери Сурсько - Литовської сільської ради  </t>
  </si>
  <si>
    <t xml:space="preserve">       (підпис)                                              (ініціали та прізвище)</t>
  </si>
  <si>
    <t>Розряд</t>
  </si>
  <si>
    <t xml:space="preserve">З місячним фондом оплати: </t>
  </si>
  <si>
    <t>Примітка:</t>
  </si>
  <si>
    <t>Соц. фахівець Нікішина 4236,23 грн + 1384,00 грн</t>
  </si>
  <si>
    <t>Соц. фахівець Ломака 3875,20 грн + 1384,00 грн</t>
  </si>
  <si>
    <t xml:space="preserve">Соц. фахівець Ломака </t>
  </si>
  <si>
    <t xml:space="preserve"> +</t>
  </si>
  <si>
    <t xml:space="preserve"> =</t>
  </si>
  <si>
    <t>Доплата до мінімальної</t>
  </si>
  <si>
    <t>Соціальний працівник</t>
  </si>
  <si>
    <t>Обов"язкова надбавка</t>
  </si>
  <si>
    <t>Спеціаліст відділу з дошкільної та початкової освіти</t>
  </si>
  <si>
    <t>Спеціаліст відділу з загальної середньої освіти та по культурі і туризму</t>
  </si>
  <si>
    <r>
      <t xml:space="preserve">штат у кількості </t>
    </r>
    <r>
      <rPr>
        <u/>
        <sz val="10"/>
        <rFont val="Book Antiqua"/>
        <family val="1"/>
        <charset val="204"/>
      </rPr>
      <t xml:space="preserve">   8  </t>
    </r>
    <r>
      <rPr>
        <sz val="10"/>
        <rFont val="Book Antiqua"/>
        <family val="1"/>
        <charset val="204"/>
      </rPr>
      <t xml:space="preserve"> штатних  одиниць</t>
    </r>
  </si>
  <si>
    <t>_______________________Григорій АНДРЄЄВ</t>
  </si>
  <si>
    <t>Начальник фінансового відділу</t>
  </si>
  <si>
    <t>Марина ІВАНЕНКО</t>
  </si>
  <si>
    <t>Спеціаліст відділу обліку</t>
  </si>
  <si>
    <t>та звітності</t>
  </si>
  <si>
    <t xml:space="preserve">    Юлія ПОПОВА</t>
  </si>
  <si>
    <t>Соц. фахівець Терентьєва</t>
  </si>
  <si>
    <t xml:space="preserve">       01 вересня 2021 року</t>
  </si>
  <si>
    <t xml:space="preserve"> Штатний розпис  на ВЕРЕСЕНЬ-ГРУДЕНЬ  2021 року</t>
  </si>
  <si>
    <t>№_____-9/VIII</t>
  </si>
  <si>
    <t xml:space="preserve">від 30.08.2021 року </t>
  </si>
  <si>
    <t>Додаток 5 до рішення сесії</t>
  </si>
</sst>
</file>

<file path=xl/styles.xml><?xml version="1.0" encoding="utf-8"?>
<styleSheet xmlns="http://schemas.openxmlformats.org/spreadsheetml/2006/main">
  <numFmts count="1">
    <numFmt numFmtId="164" formatCode="0.00;[Red]0.00"/>
  </numFmts>
  <fonts count="14">
    <font>
      <sz val="10"/>
      <name val="Arial Cyr"/>
      <charset val="204"/>
    </font>
    <font>
      <sz val="10"/>
      <name val="Book Antiqua"/>
      <family val="1"/>
      <charset val="204"/>
    </font>
    <font>
      <b/>
      <sz val="10"/>
      <name val="Book Antiqua"/>
      <family val="1"/>
      <charset val="204"/>
    </font>
    <font>
      <b/>
      <sz val="12"/>
      <name val="Book Antiqua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u/>
      <sz val="10"/>
      <name val="Times New Roman"/>
      <family val="1"/>
      <charset val="204"/>
    </font>
    <font>
      <sz val="8"/>
      <name val="Book Antiqua"/>
      <family val="1"/>
      <charset val="204"/>
    </font>
    <font>
      <u/>
      <sz val="10"/>
      <name val="Book Antiqua"/>
      <family val="1"/>
      <charset val="204"/>
    </font>
    <font>
      <b/>
      <u/>
      <sz val="10"/>
      <name val="Book Antiqua"/>
      <family val="1"/>
      <charset val="204"/>
    </font>
    <font>
      <u/>
      <sz val="8"/>
      <name val="Times New Roman"/>
      <family val="1"/>
      <charset val="204"/>
    </font>
    <font>
      <b/>
      <sz val="8"/>
      <name val="Book Antiqua"/>
      <family val="1"/>
      <charset val="204"/>
    </font>
    <font>
      <sz val="8"/>
      <name val="Arial Cyr"/>
      <charset val="204"/>
    </font>
    <font>
      <sz val="9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0" fillId="0" borderId="0" xfId="0" applyNumberFormat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vertical="center"/>
    </xf>
    <xf numFmtId="0" fontId="5" fillId="0" borderId="0" xfId="0" applyFont="1" applyAlignment="1">
      <alignment vertical="justify"/>
    </xf>
    <xf numFmtId="0" fontId="4" fillId="0" borderId="0" xfId="0" applyFont="1" applyAlignment="1"/>
    <xf numFmtId="0" fontId="10" fillId="0" borderId="0" xfId="0" applyFont="1" applyAlignment="1">
      <alignment vertical="justify"/>
    </xf>
    <xf numFmtId="2" fontId="0" fillId="0" borderId="0" xfId="0" applyNumberFormat="1"/>
    <xf numFmtId="2" fontId="2" fillId="0" borderId="4" xfId="0" applyNumberFormat="1" applyFont="1" applyBorder="1" applyAlignment="1">
      <alignment horizontal="center" vertical="center"/>
    </xf>
    <xf numFmtId="0" fontId="11" fillId="0" borderId="9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/>
    </xf>
    <xf numFmtId="2" fontId="2" fillId="0" borderId="11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9" fontId="1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1" fillId="0" borderId="6" xfId="0" applyNumberFormat="1" applyFont="1" applyFill="1" applyBorder="1" applyAlignment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 vertical="center"/>
    </xf>
    <xf numFmtId="164" fontId="2" fillId="0" borderId="11" xfId="0" applyNumberFormat="1" applyFont="1" applyFill="1" applyBorder="1" applyAlignment="1">
      <alignment horizontal="center" vertical="center"/>
    </xf>
    <xf numFmtId="2" fontId="0" fillId="0" borderId="3" xfId="0" applyNumberFormat="1" applyFill="1" applyBorder="1" applyAlignment="1">
      <alignment horizontal="center" vertical="center"/>
    </xf>
    <xf numFmtId="2" fontId="1" fillId="3" borderId="3" xfId="0" applyNumberFormat="1" applyFont="1" applyFill="1" applyBorder="1" applyAlignment="1">
      <alignment horizontal="center" vertical="center"/>
    </xf>
    <xf numFmtId="2" fontId="2" fillId="3" borderId="3" xfId="0" applyNumberFormat="1" applyFont="1" applyFill="1" applyBorder="1" applyAlignment="1">
      <alignment horizontal="center" vertical="center"/>
    </xf>
    <xf numFmtId="2" fontId="2" fillId="3" borderId="11" xfId="0" applyNumberFormat="1" applyFont="1" applyFill="1" applyBorder="1" applyAlignment="1">
      <alignment horizontal="center" vertical="center"/>
    </xf>
    <xf numFmtId="164" fontId="2" fillId="3" borderId="11" xfId="0" applyNumberFormat="1" applyFont="1" applyFill="1" applyBorder="1" applyAlignment="1">
      <alignment horizontal="center" vertical="center"/>
    </xf>
    <xf numFmtId="2" fontId="0" fillId="3" borderId="3" xfId="0" applyNumberFormat="1" applyFill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2" fontId="1" fillId="2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1" fontId="1" fillId="0" borderId="4" xfId="0" applyNumberFormat="1" applyFont="1" applyFill="1" applyBorder="1" applyAlignment="1">
      <alignment horizontal="center" vertical="center"/>
    </xf>
    <xf numFmtId="2" fontId="0" fillId="0" borderId="0" xfId="0" applyNumberFormat="1" applyFill="1"/>
    <xf numFmtId="0" fontId="0" fillId="0" borderId="0" xfId="0" applyFill="1"/>
    <xf numFmtId="0" fontId="0" fillId="0" borderId="0" xfId="0" applyAlignment="1">
      <alignment horizontal="center"/>
    </xf>
    <xf numFmtId="0" fontId="4" fillId="0" borderId="12" xfId="0" applyFont="1" applyBorder="1" applyAlignment="1">
      <alignment vertical="center" wrapText="1"/>
    </xf>
    <xf numFmtId="0" fontId="7" fillId="0" borderId="0" xfId="0" applyFont="1" applyAlignment="1"/>
    <xf numFmtId="0" fontId="1" fillId="0" borderId="4" xfId="0" applyFont="1" applyBorder="1" applyAlignment="1">
      <alignment horizontal="left" vertical="top" wrapText="1"/>
    </xf>
    <xf numFmtId="0" fontId="1" fillId="0" borderId="4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2" fontId="2" fillId="0" borderId="12" xfId="0" applyNumberFormat="1" applyFont="1" applyFill="1" applyBorder="1" applyAlignment="1">
      <alignment horizontal="center" vertical="center"/>
    </xf>
    <xf numFmtId="164" fontId="2" fillId="0" borderId="12" xfId="0" applyNumberFormat="1" applyFon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/>
    </xf>
    <xf numFmtId="2" fontId="2" fillId="3" borderId="12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" fillId="3" borderId="3" xfId="0" applyFont="1" applyFill="1" applyBorder="1" applyAlignment="1">
      <alignment horizontal="left" vertical="top" wrapText="1"/>
    </xf>
    <xf numFmtId="0" fontId="1" fillId="3" borderId="3" xfId="0" applyNumberFormat="1" applyFont="1" applyFill="1" applyBorder="1" applyAlignment="1">
      <alignment horizontal="center" vertical="center"/>
    </xf>
    <xf numFmtId="1" fontId="1" fillId="3" borderId="3" xfId="0" applyNumberFormat="1" applyFont="1" applyFill="1" applyBorder="1" applyAlignment="1">
      <alignment horizontal="center" vertical="center"/>
    </xf>
    <xf numFmtId="9" fontId="1" fillId="3" borderId="3" xfId="0" applyNumberFormat="1" applyFont="1" applyFill="1" applyBorder="1" applyAlignment="1">
      <alignment horizontal="center" vertical="center"/>
    </xf>
    <xf numFmtId="0" fontId="0" fillId="0" borderId="14" xfId="0" applyBorder="1"/>
    <xf numFmtId="0" fontId="11" fillId="0" borderId="16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4" borderId="4" xfId="0" applyFont="1" applyFill="1" applyBorder="1" applyAlignment="1">
      <alignment horizontal="left" vertical="top" wrapText="1"/>
    </xf>
    <xf numFmtId="1" fontId="1" fillId="4" borderId="4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top" wrapText="1"/>
    </xf>
    <xf numFmtId="1" fontId="2" fillId="2" borderId="4" xfId="0" applyNumberFormat="1" applyFont="1" applyFill="1" applyBorder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/>
    </xf>
    <xf numFmtId="2" fontId="1" fillId="5" borderId="4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left" vertical="center" wrapText="1"/>
    </xf>
    <xf numFmtId="0" fontId="1" fillId="0" borderId="12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justify"/>
    </xf>
    <xf numFmtId="0" fontId="7" fillId="0" borderId="15" xfId="0" applyNumberFormat="1" applyFont="1" applyBorder="1" applyAlignment="1">
      <alignment horizontal="center" vertical="center" wrapText="1"/>
    </xf>
    <xf numFmtId="2" fontId="12" fillId="0" borderId="0" xfId="0" applyNumberFormat="1" applyFont="1"/>
    <xf numFmtId="0" fontId="12" fillId="0" borderId="0" xfId="0" applyFont="1"/>
    <xf numFmtId="0" fontId="7" fillId="0" borderId="0" xfId="0" applyFont="1" applyAlignment="1">
      <alignment horizontal="center"/>
    </xf>
    <xf numFmtId="0" fontId="10" fillId="0" borderId="0" xfId="0" applyFont="1" applyAlignment="1">
      <alignment horizontal="right" vertical="justify"/>
    </xf>
    <xf numFmtId="0" fontId="7" fillId="0" borderId="0" xfId="0" applyFont="1" applyAlignment="1">
      <alignment horizontal="center"/>
    </xf>
    <xf numFmtId="0" fontId="1" fillId="0" borderId="0" xfId="0" applyNumberFormat="1" applyFont="1" applyAlignment="1">
      <alignment horizontal="right" vertical="center"/>
    </xf>
    <xf numFmtId="0" fontId="1" fillId="0" borderId="0" xfId="0" applyNumberFormat="1" applyFont="1" applyAlignment="1">
      <alignment horizontal="right" vertical="center" wrapText="1"/>
    </xf>
    <xf numFmtId="0" fontId="1" fillId="0" borderId="0" xfId="0" applyNumberFormat="1" applyFont="1" applyAlignment="1">
      <alignment horizontal="left" vertical="center"/>
    </xf>
    <xf numFmtId="2" fontId="2" fillId="0" borderId="0" xfId="0" applyNumberFormat="1" applyFont="1" applyAlignment="1">
      <alignment horizontal="right" vertical="center"/>
    </xf>
    <xf numFmtId="0" fontId="2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right" vertical="justify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justify"/>
    </xf>
    <xf numFmtId="0" fontId="3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Border="1" applyAlignment="1">
      <alignment horizontal="center" vertical="justify"/>
    </xf>
    <xf numFmtId="0" fontId="7" fillId="0" borderId="15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3" fillId="0" borderId="0" xfId="0" applyFont="1" applyAlignment="1"/>
    <xf numFmtId="0" fontId="13" fillId="0" borderId="0" xfId="0" applyFont="1"/>
    <xf numFmtId="0" fontId="7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V38"/>
  <sheetViews>
    <sheetView tabSelected="1" view="pageBreakPreview" topLeftCell="A22" zoomScale="145" zoomScaleSheetLayoutView="145" workbookViewId="0">
      <selection activeCell="M6" sqref="M6"/>
    </sheetView>
  </sheetViews>
  <sheetFormatPr defaultRowHeight="12.75"/>
  <cols>
    <col min="1" max="1" width="4" customWidth="1"/>
    <col min="2" max="2" width="32" customWidth="1"/>
    <col min="3" max="3" width="12.28515625" hidden="1" customWidth="1"/>
    <col min="4" max="4" width="7.28515625" customWidth="1"/>
    <col min="5" max="5" width="5.140625" customWidth="1"/>
    <col min="6" max="6" width="10.85546875" customWidth="1"/>
    <col min="7" max="7" width="5.42578125" customWidth="1"/>
    <col min="8" max="8" width="8" customWidth="1"/>
    <col min="9" max="9" width="5.42578125" customWidth="1"/>
    <col min="10" max="10" width="8.42578125" customWidth="1"/>
    <col min="11" max="11" width="5.140625" customWidth="1"/>
    <col min="12" max="12" width="8.85546875" customWidth="1"/>
    <col min="13" max="13" width="6" customWidth="1"/>
    <col min="14" max="14" width="9.28515625" customWidth="1"/>
    <col min="15" max="15" width="9.5703125" customWidth="1"/>
    <col min="16" max="16" width="10.85546875" customWidth="1"/>
    <col min="17" max="17" width="0.140625" customWidth="1"/>
    <col min="18" max="18" width="4.85546875" hidden="1" customWidth="1"/>
    <col min="19" max="19" width="5" hidden="1" customWidth="1"/>
    <col min="20" max="20" width="6.5703125" hidden="1" customWidth="1"/>
    <col min="21" max="21" width="11.5703125" customWidth="1"/>
  </cols>
  <sheetData>
    <row r="1" spans="1:20" ht="13.5">
      <c r="N1" s="98" t="s">
        <v>58</v>
      </c>
      <c r="O1" s="98"/>
      <c r="P1" s="98"/>
      <c r="Q1" s="37"/>
      <c r="R1" s="37"/>
      <c r="S1" s="37"/>
      <c r="T1" s="37"/>
    </row>
    <row r="2" spans="1:20" ht="13.5">
      <c r="N2" s="96" t="s">
        <v>56</v>
      </c>
      <c r="O2" s="76"/>
      <c r="P2" s="76"/>
      <c r="Q2" s="37"/>
      <c r="R2" s="37"/>
      <c r="S2" s="37"/>
      <c r="T2" s="37"/>
    </row>
    <row r="3" spans="1:20" ht="13.5">
      <c r="N3" s="97" t="s">
        <v>57</v>
      </c>
      <c r="O3" s="76"/>
      <c r="P3" s="76"/>
      <c r="Q3" s="37"/>
      <c r="R3" s="37"/>
      <c r="S3" s="37"/>
      <c r="T3" s="37"/>
    </row>
    <row r="4" spans="1:20" ht="13.5">
      <c r="N4" s="78" t="s">
        <v>9</v>
      </c>
      <c r="O4" s="78"/>
      <c r="P4" s="78"/>
      <c r="Q4" s="37"/>
      <c r="R4" s="37"/>
      <c r="S4" s="37"/>
      <c r="T4" s="37"/>
    </row>
    <row r="5" spans="1:20" ht="13.5">
      <c r="N5" s="78" t="s">
        <v>10</v>
      </c>
      <c r="O5" s="78"/>
      <c r="P5" s="78"/>
      <c r="Q5" s="37"/>
      <c r="R5" s="37"/>
      <c r="S5" s="37"/>
      <c r="T5" s="37"/>
    </row>
    <row r="6" spans="1:20" ht="13.5">
      <c r="N6" s="78" t="s">
        <v>11</v>
      </c>
      <c r="O6" s="78"/>
      <c r="P6" s="78"/>
      <c r="Q6" s="37"/>
      <c r="R6" s="37"/>
      <c r="S6" s="37"/>
    </row>
    <row r="7" spans="1:20" ht="13.5">
      <c r="N7" s="78" t="s">
        <v>12</v>
      </c>
      <c r="O7" s="78"/>
      <c r="P7" s="78"/>
      <c r="Q7" s="37"/>
      <c r="R7" s="37"/>
      <c r="S7" s="37"/>
    </row>
    <row r="8" spans="1:20" ht="15">
      <c r="F8" s="67"/>
      <c r="G8" s="67"/>
      <c r="H8" s="67"/>
      <c r="I8" s="67"/>
      <c r="K8" s="67"/>
      <c r="L8" s="67"/>
      <c r="M8" s="67"/>
      <c r="N8" s="4" t="s">
        <v>0</v>
      </c>
      <c r="O8" s="4"/>
      <c r="P8" s="4"/>
      <c r="Q8" s="4"/>
      <c r="R8" s="4"/>
      <c r="S8" s="4"/>
      <c r="T8" s="1"/>
    </row>
    <row r="9" spans="1:20" ht="15">
      <c r="B9" s="70" t="s">
        <v>29</v>
      </c>
      <c r="C9" s="67"/>
      <c r="D9" s="67"/>
      <c r="E9" s="67"/>
      <c r="F9" s="67"/>
      <c r="G9" s="67"/>
      <c r="H9" s="67"/>
      <c r="I9" s="67"/>
      <c r="J9" s="79" t="s">
        <v>46</v>
      </c>
      <c r="K9" s="79"/>
      <c r="L9" s="79"/>
      <c r="M9" s="79"/>
      <c r="N9" s="79"/>
      <c r="O9" s="79"/>
      <c r="P9" s="79"/>
      <c r="Q9" s="6"/>
      <c r="R9" s="6"/>
      <c r="S9" s="6"/>
      <c r="T9" s="1"/>
    </row>
    <row r="10" spans="1:20" ht="27" customHeight="1">
      <c r="B10" s="68" t="s">
        <v>48</v>
      </c>
      <c r="C10" s="67"/>
      <c r="D10" s="67"/>
      <c r="E10" s="67"/>
      <c r="F10" s="67"/>
      <c r="G10" s="67"/>
      <c r="H10" s="67"/>
      <c r="I10" s="67"/>
      <c r="J10" s="80" t="s">
        <v>34</v>
      </c>
      <c r="K10" s="80"/>
      <c r="L10" s="80"/>
      <c r="M10" s="80"/>
      <c r="N10" s="80"/>
      <c r="O10" s="80"/>
      <c r="P10" s="80"/>
      <c r="Q10" s="5"/>
      <c r="R10" s="5"/>
      <c r="S10" s="5"/>
      <c r="T10" s="1"/>
    </row>
    <row r="11" spans="1:20" ht="26.25" customHeight="1">
      <c r="B11" s="69"/>
      <c r="C11" s="6" t="s">
        <v>30</v>
      </c>
      <c r="D11" s="81" t="s">
        <v>49</v>
      </c>
      <c r="E11" s="81"/>
      <c r="F11" s="81"/>
      <c r="G11" s="67"/>
      <c r="H11" s="67"/>
      <c r="I11" s="67"/>
      <c r="J11" s="82">
        <f>P32</f>
        <v>60461.4</v>
      </c>
      <c r="K11" s="83"/>
      <c r="L11" s="83"/>
      <c r="M11" s="83"/>
      <c r="N11" s="83"/>
      <c r="O11" s="83"/>
      <c r="P11" s="83"/>
      <c r="Q11" s="4"/>
      <c r="R11" s="4"/>
      <c r="S11" s="4"/>
      <c r="T11" s="1"/>
    </row>
    <row r="12" spans="1:20">
      <c r="A12" s="84" t="s">
        <v>14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"/>
      <c r="R12" s="8"/>
      <c r="S12" s="8"/>
      <c r="T12" s="8"/>
    </row>
    <row r="13" spans="1:20" ht="24.75" customHeight="1">
      <c r="A13" s="85" t="s">
        <v>47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"/>
      <c r="R13" s="8"/>
      <c r="S13" s="8"/>
      <c r="T13" s="8"/>
    </row>
    <row r="14" spans="1:20">
      <c r="A14" s="86" t="s">
        <v>19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7"/>
    </row>
    <row r="15" spans="1:20" ht="12.75" customHeight="1">
      <c r="A15" s="77" t="s">
        <v>54</v>
      </c>
      <c r="B15" s="77"/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  <c r="Q15" s="9"/>
      <c r="R15" s="9"/>
      <c r="S15" s="9"/>
      <c r="T15" s="9"/>
    </row>
    <row r="16" spans="1:20" ht="12.75" customHeight="1">
      <c r="A16" s="86" t="s">
        <v>15</v>
      </c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7"/>
      <c r="R16" s="7"/>
      <c r="S16" s="7"/>
      <c r="T16" s="7"/>
    </row>
    <row r="17" spans="1:22" ht="16.5">
      <c r="B17" s="89" t="s">
        <v>55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1"/>
    </row>
    <row r="18" spans="1:22" ht="15">
      <c r="A18" s="90" t="s">
        <v>31</v>
      </c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1"/>
    </row>
    <row r="19" spans="1:22">
      <c r="A19" s="92" t="s">
        <v>13</v>
      </c>
      <c r="B19" s="92"/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1"/>
    </row>
    <row r="20" spans="1:22" ht="13.5" thickBot="1"/>
    <row r="21" spans="1:22" ht="39" thickBot="1">
      <c r="A21" s="55"/>
      <c r="B21" s="73" t="s">
        <v>1</v>
      </c>
      <c r="C21" s="73"/>
      <c r="D21" s="73" t="s">
        <v>33</v>
      </c>
      <c r="E21" s="73" t="s">
        <v>7</v>
      </c>
      <c r="F21" s="73" t="s">
        <v>2</v>
      </c>
      <c r="G21" s="93" t="s">
        <v>43</v>
      </c>
      <c r="H21" s="93"/>
      <c r="I21" s="93" t="s">
        <v>3</v>
      </c>
      <c r="J21" s="93"/>
      <c r="K21" s="93" t="s">
        <v>4</v>
      </c>
      <c r="L21" s="93"/>
      <c r="M21" s="93" t="s">
        <v>5</v>
      </c>
      <c r="N21" s="93"/>
      <c r="O21" s="73" t="s">
        <v>41</v>
      </c>
      <c r="P21" s="56" t="s">
        <v>6</v>
      </c>
      <c r="Q21" s="12"/>
      <c r="R21" s="12" t="s">
        <v>16</v>
      </c>
      <c r="S21" s="18" t="s">
        <v>17</v>
      </c>
      <c r="T21" s="19" t="s">
        <v>8</v>
      </c>
    </row>
    <row r="22" spans="1:22" ht="16.5" thickTop="1" thickBot="1">
      <c r="A22" s="57">
        <v>1</v>
      </c>
      <c r="B22" s="58">
        <v>2</v>
      </c>
      <c r="C22" s="58">
        <v>3</v>
      </c>
      <c r="D22" s="58">
        <v>3</v>
      </c>
      <c r="E22" s="58">
        <v>4</v>
      </c>
      <c r="F22" s="58">
        <v>5</v>
      </c>
      <c r="G22" s="58">
        <v>6</v>
      </c>
      <c r="H22" s="58">
        <v>7</v>
      </c>
      <c r="I22" s="58">
        <v>8</v>
      </c>
      <c r="J22" s="58">
        <v>9</v>
      </c>
      <c r="K22" s="58">
        <v>10</v>
      </c>
      <c r="L22" s="58">
        <v>11</v>
      </c>
      <c r="M22" s="58">
        <v>12</v>
      </c>
      <c r="N22" s="58">
        <v>13</v>
      </c>
      <c r="O22" s="58">
        <v>16</v>
      </c>
      <c r="P22" s="59">
        <v>17</v>
      </c>
      <c r="Q22" s="46">
        <v>12</v>
      </c>
      <c r="R22" s="13">
        <v>13</v>
      </c>
      <c r="S22" s="13">
        <v>14</v>
      </c>
      <c r="T22" s="20">
        <v>15</v>
      </c>
    </row>
    <row r="23" spans="1:22" ht="28.5" customHeight="1">
      <c r="A23" s="50"/>
      <c r="B23" s="51" t="s">
        <v>23</v>
      </c>
      <c r="C23" s="51"/>
      <c r="D23" s="51"/>
      <c r="E23" s="52"/>
      <c r="F23" s="23"/>
      <c r="G23" s="23"/>
      <c r="H23" s="23"/>
      <c r="I23" s="53"/>
      <c r="J23" s="23"/>
      <c r="K23" s="54"/>
      <c r="L23" s="23"/>
      <c r="M23" s="54"/>
      <c r="N23" s="23"/>
      <c r="O23" s="23"/>
      <c r="P23" s="24"/>
      <c r="Q23" s="47"/>
      <c r="R23" s="25"/>
      <c r="S23" s="26"/>
      <c r="T23" s="27"/>
      <c r="U23" s="10"/>
    </row>
    <row r="24" spans="1:22" s="34" customFormat="1" ht="15" customHeight="1">
      <c r="A24" s="48">
        <v>1</v>
      </c>
      <c r="B24" s="60" t="s">
        <v>20</v>
      </c>
      <c r="C24" s="39" t="s">
        <v>24</v>
      </c>
      <c r="D24" s="40"/>
      <c r="E24" s="49">
        <v>1</v>
      </c>
      <c r="F24" s="15">
        <v>6900</v>
      </c>
      <c r="G24" s="15"/>
      <c r="H24" s="15">
        <v>0</v>
      </c>
      <c r="I24" s="61">
        <v>11</v>
      </c>
      <c r="J24" s="15">
        <v>400</v>
      </c>
      <c r="K24" s="16">
        <v>0.2</v>
      </c>
      <c r="L24" s="15">
        <f>(F24+J24)*K24</f>
        <v>1460</v>
      </c>
      <c r="M24" s="3">
        <v>0.5</v>
      </c>
      <c r="N24" s="15">
        <f>(F24+H24+J24+L24)*M24</f>
        <v>4380</v>
      </c>
      <c r="O24" s="15"/>
      <c r="P24" s="11">
        <f>F24+H24+J24+L24+N24</f>
        <v>13140</v>
      </c>
      <c r="Q24" s="43"/>
      <c r="R24" s="14"/>
      <c r="S24" s="21"/>
      <c r="T24" s="22"/>
      <c r="U24" s="33"/>
    </row>
    <row r="25" spans="1:22" s="34" customFormat="1" ht="28.5" customHeight="1">
      <c r="A25" s="48">
        <v>2</v>
      </c>
      <c r="B25" s="39" t="s">
        <v>44</v>
      </c>
      <c r="C25" s="39" t="s">
        <v>25</v>
      </c>
      <c r="D25" s="40">
        <v>13</v>
      </c>
      <c r="E25" s="49">
        <v>1</v>
      </c>
      <c r="F25" s="15">
        <v>6061</v>
      </c>
      <c r="G25" s="15"/>
      <c r="H25" s="15">
        <v>0</v>
      </c>
      <c r="I25" s="32"/>
      <c r="J25" s="15">
        <v>0</v>
      </c>
      <c r="K25" s="3">
        <v>0.2</v>
      </c>
      <c r="L25" s="2">
        <f>F25*K25</f>
        <v>1212.2</v>
      </c>
      <c r="M25" s="3">
        <v>0.25</v>
      </c>
      <c r="N25" s="15">
        <f>F25*M25</f>
        <v>1515.25</v>
      </c>
      <c r="O25" s="15"/>
      <c r="P25" s="11">
        <f>F25+H25+J25+L25+N25</f>
        <v>8788.4500000000007</v>
      </c>
      <c r="Q25" s="43"/>
      <c r="R25" s="14"/>
      <c r="S25" s="21"/>
      <c r="T25" s="22"/>
      <c r="U25" s="33"/>
    </row>
    <row r="26" spans="1:22" s="34" customFormat="1" ht="30" customHeight="1">
      <c r="A26" s="48">
        <v>3</v>
      </c>
      <c r="B26" s="39" t="s">
        <v>45</v>
      </c>
      <c r="C26" s="39"/>
      <c r="D26" s="40">
        <v>13</v>
      </c>
      <c r="E26" s="49">
        <v>1</v>
      </c>
      <c r="F26" s="15">
        <v>6061</v>
      </c>
      <c r="G26" s="15"/>
      <c r="H26" s="15">
        <v>0</v>
      </c>
      <c r="I26" s="32"/>
      <c r="J26" s="15">
        <v>0</v>
      </c>
      <c r="K26" s="3">
        <v>0</v>
      </c>
      <c r="L26" s="2">
        <f>F26*K26</f>
        <v>0</v>
      </c>
      <c r="M26" s="3">
        <v>0</v>
      </c>
      <c r="N26" s="15">
        <f>F26*M26</f>
        <v>0</v>
      </c>
      <c r="O26" s="15"/>
      <c r="P26" s="11">
        <f>F26+H26+J26+L26+N26</f>
        <v>6061</v>
      </c>
      <c r="Q26" s="43"/>
      <c r="R26" s="14"/>
      <c r="S26" s="21"/>
      <c r="T26" s="22"/>
      <c r="U26" s="33"/>
    </row>
    <row r="27" spans="1:22" ht="14.25" customHeight="1">
      <c r="A27" s="48">
        <v>4</v>
      </c>
      <c r="B27" s="38" t="s">
        <v>21</v>
      </c>
      <c r="C27" s="38" t="s">
        <v>26</v>
      </c>
      <c r="D27" s="41">
        <v>9</v>
      </c>
      <c r="E27" s="28">
        <v>1</v>
      </c>
      <c r="F27" s="2">
        <v>4619</v>
      </c>
      <c r="G27" s="16"/>
      <c r="H27" s="2">
        <f>F27*G27</f>
        <v>0</v>
      </c>
      <c r="I27" s="29"/>
      <c r="J27" s="2">
        <v>0</v>
      </c>
      <c r="K27" s="3">
        <v>0</v>
      </c>
      <c r="L27" s="2">
        <f t="shared" ref="L27:L31" si="0">F27*K27</f>
        <v>0</v>
      </c>
      <c r="M27" s="3">
        <v>0</v>
      </c>
      <c r="N27" s="15">
        <f t="shared" ref="N27:N31" si="1">F27*M27</f>
        <v>0</v>
      </c>
      <c r="O27" s="66">
        <v>1381</v>
      </c>
      <c r="P27" s="11">
        <f>F27+O27</f>
        <v>6000</v>
      </c>
      <c r="Q27" s="43"/>
      <c r="R27" s="14"/>
      <c r="S27" s="21"/>
      <c r="T27" s="22"/>
      <c r="U27" s="10">
        <v>3000</v>
      </c>
      <c r="V27" s="10"/>
    </row>
    <row r="28" spans="1:22" ht="14.25" customHeight="1">
      <c r="A28" s="48">
        <v>5</v>
      </c>
      <c r="B28" s="38" t="s">
        <v>21</v>
      </c>
      <c r="C28" s="38" t="s">
        <v>27</v>
      </c>
      <c r="D28" s="41">
        <v>9</v>
      </c>
      <c r="E28" s="28">
        <v>1</v>
      </c>
      <c r="F28" s="2">
        <v>4619</v>
      </c>
      <c r="G28" s="16">
        <v>0.15</v>
      </c>
      <c r="H28" s="2">
        <f t="shared" ref="H28:H31" si="2">F28*G28</f>
        <v>692.85</v>
      </c>
      <c r="I28" s="29"/>
      <c r="J28" s="2">
        <v>0</v>
      </c>
      <c r="K28" s="3">
        <v>0</v>
      </c>
      <c r="L28" s="2">
        <f t="shared" si="0"/>
        <v>0</v>
      </c>
      <c r="M28" s="3">
        <v>0.3</v>
      </c>
      <c r="N28" s="15">
        <f t="shared" si="1"/>
        <v>1385.7</v>
      </c>
      <c r="O28" s="2"/>
      <c r="P28" s="11">
        <f>F28+H28+J28+L28+N28</f>
        <v>6697.55</v>
      </c>
      <c r="Q28" s="43"/>
      <c r="R28" s="14"/>
      <c r="S28" s="21"/>
      <c r="T28" s="22"/>
      <c r="U28" s="10"/>
      <c r="V28" s="10"/>
    </row>
    <row r="29" spans="1:22" ht="14.25" customHeight="1">
      <c r="A29" s="48">
        <v>6</v>
      </c>
      <c r="B29" s="38" t="s">
        <v>21</v>
      </c>
      <c r="C29" s="38" t="s">
        <v>28</v>
      </c>
      <c r="D29" s="41">
        <v>10</v>
      </c>
      <c r="E29" s="28">
        <v>1</v>
      </c>
      <c r="F29" s="2">
        <v>4859</v>
      </c>
      <c r="G29" s="16">
        <v>0.15</v>
      </c>
      <c r="H29" s="2">
        <f t="shared" si="2"/>
        <v>728.85</v>
      </c>
      <c r="I29" s="29"/>
      <c r="J29" s="2">
        <v>0</v>
      </c>
      <c r="K29" s="3">
        <v>0.15</v>
      </c>
      <c r="L29" s="2">
        <f t="shared" si="0"/>
        <v>728.85</v>
      </c>
      <c r="M29" s="3">
        <v>0.3</v>
      </c>
      <c r="N29" s="15">
        <f t="shared" si="1"/>
        <v>1457.7</v>
      </c>
      <c r="O29" s="2"/>
      <c r="P29" s="11">
        <f>F29+H29+J29+L29+N29</f>
        <v>7774.4000000000005</v>
      </c>
      <c r="Q29" s="43"/>
      <c r="R29" s="14"/>
      <c r="S29" s="21"/>
      <c r="T29" s="22"/>
      <c r="U29" s="10"/>
      <c r="V29" s="10"/>
    </row>
    <row r="30" spans="1:22" ht="14.25" customHeight="1">
      <c r="A30" s="48">
        <v>7</v>
      </c>
      <c r="B30" s="38" t="s">
        <v>42</v>
      </c>
      <c r="C30" s="38"/>
      <c r="D30" s="41">
        <v>6</v>
      </c>
      <c r="E30" s="28">
        <v>1</v>
      </c>
      <c r="F30" s="2">
        <v>3872</v>
      </c>
      <c r="G30" s="16">
        <v>0.15</v>
      </c>
      <c r="H30" s="2">
        <f t="shared" si="2"/>
        <v>580.79999999999995</v>
      </c>
      <c r="I30" s="29"/>
      <c r="J30" s="2">
        <v>0</v>
      </c>
      <c r="K30" s="3">
        <v>0</v>
      </c>
      <c r="L30" s="2">
        <f t="shared" si="0"/>
        <v>0</v>
      </c>
      <c r="M30" s="3">
        <v>0.2</v>
      </c>
      <c r="N30" s="15">
        <f t="shared" si="1"/>
        <v>774.40000000000009</v>
      </c>
      <c r="O30" s="2">
        <v>772.8</v>
      </c>
      <c r="P30" s="11">
        <f>F30+H30+J30+L30+N30+O30</f>
        <v>6000.0000000000009</v>
      </c>
      <c r="Q30" s="43"/>
      <c r="R30" s="43"/>
      <c r="S30" s="44"/>
      <c r="T30" s="45"/>
      <c r="U30" s="10"/>
      <c r="V30" s="10"/>
    </row>
    <row r="31" spans="1:22" ht="14.25" customHeight="1">
      <c r="A31" s="48">
        <v>8</v>
      </c>
      <c r="B31" s="38" t="s">
        <v>42</v>
      </c>
      <c r="C31" s="38"/>
      <c r="D31" s="41">
        <v>6</v>
      </c>
      <c r="E31" s="28">
        <v>1</v>
      </c>
      <c r="F31" s="2">
        <v>3872</v>
      </c>
      <c r="G31" s="16">
        <v>0.15</v>
      </c>
      <c r="H31" s="2">
        <f t="shared" si="2"/>
        <v>580.79999999999995</v>
      </c>
      <c r="I31" s="29"/>
      <c r="J31" s="2">
        <v>0</v>
      </c>
      <c r="K31" s="3">
        <v>0</v>
      </c>
      <c r="L31" s="2">
        <f t="shared" si="0"/>
        <v>0</v>
      </c>
      <c r="M31" s="3">
        <v>0.2</v>
      </c>
      <c r="N31" s="15">
        <f t="shared" si="1"/>
        <v>774.40000000000009</v>
      </c>
      <c r="O31" s="2">
        <v>772.8</v>
      </c>
      <c r="P31" s="11">
        <f>F31+H31+J31+L31+N31+O31</f>
        <v>6000.0000000000009</v>
      </c>
      <c r="Q31" s="43"/>
      <c r="R31" s="43"/>
      <c r="S31" s="44"/>
      <c r="T31" s="45"/>
      <c r="U31" s="10"/>
      <c r="V31" s="10"/>
    </row>
    <row r="32" spans="1:22" ht="14.25" customHeight="1">
      <c r="A32" s="62"/>
      <c r="B32" s="63"/>
      <c r="C32" s="63"/>
      <c r="D32" s="63"/>
      <c r="E32" s="64">
        <v>8</v>
      </c>
      <c r="F32" s="64">
        <f>SUM(F24:F31)</f>
        <v>40863</v>
      </c>
      <c r="G32" s="64"/>
      <c r="H32" s="64">
        <f t="shared" ref="H32:P32" si="3">SUM(H24:H31)</f>
        <v>2583.3000000000002</v>
      </c>
      <c r="I32" s="64"/>
      <c r="J32" s="64">
        <f t="shared" si="3"/>
        <v>400</v>
      </c>
      <c r="K32" s="64"/>
      <c r="L32" s="64">
        <f t="shared" si="3"/>
        <v>3401.0499999999997</v>
      </c>
      <c r="M32" s="64"/>
      <c r="N32" s="64">
        <f t="shared" si="3"/>
        <v>10287.449999999999</v>
      </c>
      <c r="O32" s="64">
        <f t="shared" si="3"/>
        <v>2926.6000000000004</v>
      </c>
      <c r="P32" s="65">
        <f t="shared" si="3"/>
        <v>60461.4</v>
      </c>
      <c r="Q32" s="30">
        <f t="shared" ref="Q32:T32" si="4">SUM(Q24:Q29)</f>
        <v>0</v>
      </c>
      <c r="R32" s="30">
        <f t="shared" si="4"/>
        <v>0</v>
      </c>
      <c r="S32" s="30">
        <f t="shared" si="4"/>
        <v>0</v>
      </c>
      <c r="T32" s="30">
        <f t="shared" si="4"/>
        <v>0</v>
      </c>
      <c r="U32" s="10"/>
    </row>
    <row r="34" spans="2:15" ht="12.75" customHeight="1">
      <c r="B34" s="31"/>
      <c r="C34" s="87" t="s">
        <v>50</v>
      </c>
      <c r="D34" s="87"/>
      <c r="E34" s="87"/>
      <c r="F34" s="87"/>
      <c r="G34" s="71"/>
      <c r="H34" s="71"/>
      <c r="I34" s="31" t="s">
        <v>22</v>
      </c>
      <c r="J34" s="36"/>
      <c r="K34" s="36"/>
      <c r="L34" s="36"/>
      <c r="M34" s="94" t="s">
        <v>52</v>
      </c>
      <c r="N34" s="95"/>
      <c r="O34" s="31"/>
    </row>
    <row r="35" spans="2:15" ht="13.5" customHeight="1">
      <c r="B35" s="17" t="s">
        <v>18</v>
      </c>
      <c r="C35" s="87" t="s">
        <v>51</v>
      </c>
      <c r="D35" s="87"/>
      <c r="E35" s="87"/>
      <c r="F35" s="87"/>
      <c r="G35" s="71"/>
      <c r="H35" s="71"/>
      <c r="I35" s="88" t="s">
        <v>32</v>
      </c>
      <c r="J35" s="88"/>
      <c r="K35" s="88"/>
      <c r="L35" s="88"/>
      <c r="M35" s="88"/>
      <c r="N35" s="88"/>
      <c r="O35" s="88"/>
    </row>
    <row r="36" spans="2:15" ht="33" customHeight="1">
      <c r="B36" s="35"/>
      <c r="C36" s="71"/>
      <c r="D36" s="71"/>
      <c r="E36" s="71"/>
      <c r="F36" s="71"/>
      <c r="G36" s="71"/>
      <c r="H36" s="71"/>
      <c r="I36" s="72"/>
      <c r="J36" s="72"/>
      <c r="K36" s="72"/>
      <c r="L36" s="72"/>
      <c r="M36" s="72"/>
      <c r="N36" s="72"/>
      <c r="O36" s="72"/>
    </row>
    <row r="37" spans="2:15" ht="12.75" customHeight="1">
      <c r="B37" s="42" t="s">
        <v>35</v>
      </c>
      <c r="C37" t="s">
        <v>36</v>
      </c>
      <c r="D37" t="s">
        <v>53</v>
      </c>
      <c r="H37" s="74">
        <f>P28</f>
        <v>6697.55</v>
      </c>
      <c r="I37" s="75" t="s">
        <v>39</v>
      </c>
      <c r="J37" s="74">
        <f>U27</f>
        <v>3000</v>
      </c>
      <c r="K37" s="75" t="s">
        <v>40</v>
      </c>
      <c r="L37" s="74">
        <f>H37+J37</f>
        <v>9697.5499999999993</v>
      </c>
    </row>
    <row r="38" spans="2:15">
      <c r="C38" t="s">
        <v>37</v>
      </c>
      <c r="D38" t="s">
        <v>38</v>
      </c>
      <c r="H38" s="74">
        <f>P29</f>
        <v>7774.4000000000005</v>
      </c>
      <c r="I38" s="75" t="s">
        <v>39</v>
      </c>
      <c r="J38" s="74">
        <f>U27</f>
        <v>3000</v>
      </c>
      <c r="K38" s="75" t="s">
        <v>40</v>
      </c>
      <c r="L38" s="74">
        <f>H38+J38</f>
        <v>10774.400000000001</v>
      </c>
    </row>
  </sheetData>
  <mergeCells count="25">
    <mergeCell ref="C34:F34"/>
    <mergeCell ref="C35:F35"/>
    <mergeCell ref="I35:O35"/>
    <mergeCell ref="A16:P16"/>
    <mergeCell ref="B17:S17"/>
    <mergeCell ref="A18:S18"/>
    <mergeCell ref="A19:S19"/>
    <mergeCell ref="G21:H21"/>
    <mergeCell ref="I21:J21"/>
    <mergeCell ref="K21:L21"/>
    <mergeCell ref="M21:N21"/>
    <mergeCell ref="M34:N34"/>
    <mergeCell ref="A15:P15"/>
    <mergeCell ref="N1:P1"/>
    <mergeCell ref="N5:P5"/>
    <mergeCell ref="N6:P6"/>
    <mergeCell ref="N7:P7"/>
    <mergeCell ref="J9:P9"/>
    <mergeCell ref="J10:P10"/>
    <mergeCell ref="D11:F11"/>
    <mergeCell ref="J11:P11"/>
    <mergeCell ref="A12:P12"/>
    <mergeCell ref="A13:P13"/>
    <mergeCell ref="A14:S14"/>
    <mergeCell ref="N4:P4"/>
  </mergeCells>
  <pageMargins left="0.78740157480314965" right="0.19685039370078741" top="0.35433070866141736" bottom="0.35433070866141736" header="0.31496062992125984" footer="0.31496062992125984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для звіту</vt:lpstr>
      <vt:lpstr>'для звіту'!Область_печати</vt:lpstr>
    </vt:vector>
  </TitlesOfParts>
  <Company>RADA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GL_BUH</dc:creator>
  <cp:lastModifiedBy>Marina</cp:lastModifiedBy>
  <cp:lastPrinted>2021-08-12T16:34:12Z</cp:lastPrinted>
  <dcterms:created xsi:type="dcterms:W3CDTF">2009-12-26T10:09:21Z</dcterms:created>
  <dcterms:modified xsi:type="dcterms:W3CDTF">2021-08-12T16:34:28Z</dcterms:modified>
</cp:coreProperties>
</file>