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78349f9255f4e6/Рабочий стол/"/>
    </mc:Choice>
  </mc:AlternateContent>
  <xr:revisionPtr revIDLastSave="0" documentId="8_{F69E6608-1F5C-46F2-8ADB-F89916783D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вна" sheetId="1" r:id="rId1"/>
    <sheet name="загально" sheetId="2" r:id="rId2"/>
    <sheet name="админ" sheetId="3" r:id="rId3"/>
    <sheet name="анализ" sheetId="6" r:id="rId4"/>
    <sheet name="расчет топливо" sheetId="13" r:id="rId5"/>
    <sheet name="кубы" sheetId="14" r:id="rId6"/>
    <sheet name="расчет масел" sheetId="15" r:id="rId7"/>
    <sheet name="шины" sheetId="23" r:id="rId8"/>
    <sheet name="ак" sheetId="24" r:id="rId9"/>
    <sheet name="зп вод" sheetId="11" r:id="rId10"/>
    <sheet name="зп гр" sheetId="17" r:id="rId11"/>
    <sheet name="експл" sheetId="18" r:id="rId12"/>
    <sheet name="ИТР" sheetId="19" r:id="rId13"/>
  </sheets>
  <externalReferences>
    <externalReference r:id="rId14"/>
  </externalReferences>
  <definedNames>
    <definedName name="_xlnm._FilterDatabase" localSheetId="0" hidden="1">повна!$N$1:$N$43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6" l="1"/>
  <c r="D12" i="6"/>
  <c r="I5" i="14" l="1"/>
  <c r="E5" i="14" l="1"/>
  <c r="H5" i="14"/>
  <c r="H37" i="6" l="1"/>
  <c r="B37" i="6"/>
  <c r="H36" i="6"/>
  <c r="C36" i="6"/>
  <c r="B36" i="6"/>
  <c r="F14" i="6" l="1"/>
  <c r="F13" i="6"/>
  <c r="I13" i="6"/>
  <c r="I14" i="6"/>
  <c r="J12" i="6"/>
  <c r="L14" i="6" l="1"/>
  <c r="L13" i="6"/>
  <c r="D18" i="6" l="1"/>
  <c r="D27" i="6" s="1"/>
  <c r="D16" i="6"/>
  <c r="D19" i="6"/>
  <c r="D17" i="6"/>
  <c r="D24" i="6" s="1"/>
  <c r="D15" i="6"/>
  <c r="F20" i="6" l="1"/>
  <c r="F25" i="6" s="1"/>
  <c r="F21" i="6"/>
  <c r="F26" i="6" s="1"/>
  <c r="D28" i="6"/>
  <c r="G7" i="14"/>
  <c r="E7" i="14"/>
  <c r="N5" i="14"/>
  <c r="L5" i="14"/>
  <c r="F5" i="14"/>
  <c r="M5" i="14" s="1"/>
  <c r="M7" i="14" s="1"/>
  <c r="L7" i="14" l="1"/>
  <c r="K5" i="14"/>
  <c r="K7" i="14" s="1"/>
  <c r="G19" i="6" l="1"/>
  <c r="G15" i="6" l="1"/>
  <c r="J15" i="6" s="1"/>
  <c r="I20" i="6"/>
  <c r="I25" i="6" s="1"/>
  <c r="L25" i="6" s="1"/>
  <c r="G16" i="6"/>
  <c r="J16" i="6" s="1"/>
  <c r="G18" i="6"/>
  <c r="G27" i="6" s="1"/>
  <c r="I21" i="6"/>
  <c r="L21" i="6" s="1"/>
  <c r="G17" i="6"/>
  <c r="J17" i="6" s="1"/>
  <c r="L20" i="6"/>
  <c r="G24" i="6"/>
  <c r="J24" i="6" s="1"/>
  <c r="J19" i="6"/>
  <c r="G28" i="6"/>
  <c r="J18" i="6" l="1"/>
  <c r="I26" i="6"/>
  <c r="L2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711emmplt</author>
  </authors>
  <commentList>
    <comment ref="M4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>заполняем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711emmplt</author>
  </authors>
  <commentList>
    <comment ref="M4" authorId="0" shapeId="0" xr:uid="{00000000-0006-0000-0200-000001000000}">
      <text>
        <r>
          <rPr>
            <sz val="9"/>
            <color indexed="81"/>
            <rFont val="Tahoma"/>
            <family val="2"/>
            <charset val="204"/>
          </rPr>
          <t>заповнюєм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V9" authorId="0" shapeId="0" xr:uid="{00000000-0006-0000-0400-000001000000}">
      <text>
        <r>
          <rPr>
            <sz val="9"/>
            <color indexed="81"/>
            <rFont val="Tahoma"/>
            <family val="2"/>
            <charset val="204"/>
          </rPr>
          <t>в принципе сошлось, если подтвердить норму 65,1 и 0,45 (а не 0,22*2 = 0,44)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8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>в принципе сошлось</t>
        </r>
      </text>
    </comment>
  </commentList>
</comments>
</file>

<file path=xl/sharedStrings.xml><?xml version="1.0" encoding="utf-8"?>
<sst xmlns="http://schemas.openxmlformats.org/spreadsheetml/2006/main" count="766" uniqueCount="445">
  <si>
    <t>Додаток 33</t>
  </si>
  <si>
    <t>№</t>
  </si>
  <si>
    <t>з/п</t>
  </si>
  <si>
    <t>Показник</t>
  </si>
  <si>
    <t>Код рядка</t>
  </si>
  <si>
    <t>Фактично</t>
  </si>
  <si>
    <t>Передбачено діючим тарифом</t>
  </si>
  <si>
    <t>попередній до базового рік ____</t>
  </si>
  <si>
    <t>базовий період рік ____</t>
  </si>
  <si>
    <t>усього, тис. грн</t>
  </si>
  <si>
    <r>
      <t>грн/м</t>
    </r>
    <r>
      <rPr>
        <b/>
        <vertAlign val="superscript"/>
        <sz val="8"/>
        <color rgb="FF000000"/>
        <rFont val="Times New Roman"/>
        <family val="1"/>
        <charset val="204"/>
      </rPr>
      <t>-3</t>
    </r>
  </si>
  <si>
    <t>грн/т</t>
  </si>
  <si>
    <t>А</t>
  </si>
  <si>
    <t>Б</t>
  </si>
  <si>
    <t>В</t>
  </si>
  <si>
    <t>Виробнича собівартість, усього, зокрема:</t>
  </si>
  <si>
    <t>прямі матеріальні витрати, зокрема:</t>
  </si>
  <si>
    <t>паливно-мастильні матеріали</t>
  </si>
  <si>
    <t>матеріали для ремонту засобів механізації</t>
  </si>
  <si>
    <t>електроенергія на технологічні потреби</t>
  </si>
  <si>
    <t>доставка ґрунту**</t>
  </si>
  <si>
    <t>матеріальні витрати для збирання, транспортування та знезараження фільтрату**</t>
  </si>
  <si>
    <t>інші прямі матеріальні витрати</t>
  </si>
  <si>
    <t>прямі витрати на оплату праці</t>
  </si>
  <si>
    <t>інші прямі витрати, зокрема:</t>
  </si>
  <si>
    <t>єдиний внесок на загальнообов'язкове державне соціальне страхування працівників</t>
  </si>
  <si>
    <t>амортизація основних виробничих засобів та нематеріальних активів, безпосередньо пов'язаних із наданням послуги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</si>
  <si>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</si>
  <si>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</si>
  <si>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</si>
  <si>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</si>
  <si>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</si>
  <si>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</si>
  <si>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собівартості*</t>
  </si>
  <si>
    <t>Витрати на покриття втрат</t>
  </si>
  <si>
    <t>Планований прибуток*</t>
  </si>
  <si>
    <t>чистий прибуток, зокрема:</t>
  </si>
  <si>
    <t>дивіденди</t>
  </si>
  <si>
    <t>резервний фонд (капітал)</t>
  </si>
  <si>
    <t>на розвиток виробництва (виробничі інвестиції)</t>
  </si>
  <si>
    <t>інше використання прибутку</t>
  </si>
  <si>
    <t>Вартість послуг з поводження з побутовими відходами для споживачів</t>
  </si>
  <si>
    <t>(керівник)</t>
  </si>
  <si>
    <t>__________</t>
  </si>
  <si>
    <t>(підпис)</t>
  </si>
  <si>
    <t>(ініціали, прізвище)</t>
  </si>
  <si>
    <t>Додаток 34</t>
  </si>
  <si>
    <t>Складові загальновиробничих витрат</t>
  </si>
  <si>
    <t>Загальновиробничі витрати з надання послуг з поводження з побутовими відходами усього, зокрема:</t>
  </si>
  <si>
    <t>Витрати на оплату праці загальновиробничого персоналу:</t>
  </si>
  <si>
    <t>витрати на оплату праці</t>
  </si>
  <si>
    <t>витрати на оплату службових відряджень</t>
  </si>
  <si>
    <t>1.4.</t>
  </si>
  <si>
    <t>витрати з підготовки та перепідготовки кадрів</t>
  </si>
  <si>
    <t>Амортизація основних засобів загальновиробничого (цехового, дільничного, лінійного) призначення</t>
  </si>
  <si>
    <t>Витрати на утримання та експлуатацію основних засобів та необоротних активів загальновиробничого призначення, усього, зокрема:</t>
  </si>
  <si>
    <t>витрати на утримання виробничих приміщень:</t>
  </si>
  <si>
    <t>опалення</t>
  </si>
  <si>
    <t>освітлення</t>
  </si>
  <si>
    <t>дезінфекція</t>
  </si>
  <si>
    <t>дератизація</t>
  </si>
  <si>
    <t>водопостачання</t>
  </si>
  <si>
    <t>водовідведення</t>
  </si>
  <si>
    <t>інші витрати на утримання виробничих приміщень</t>
  </si>
  <si>
    <t>витрати на ремонт основних засобів та необоротних активів загальновиробничого призначення</t>
  </si>
  <si>
    <t>витрати на страхування основних засобів та необоротних активів загальновиробничого призначення</t>
  </si>
  <si>
    <t>витрати на операційну оренду основних засобів та необоротних активів загальновиробничого призначення</t>
  </si>
  <si>
    <t>Витрати на вдосконалення технології та організації виробництва</t>
  </si>
  <si>
    <t>Витрати на охорону праці та дотримання вимог техніки безпеки</t>
  </si>
  <si>
    <t>Витрати на охорону навколишнього природного середовища</t>
  </si>
  <si>
    <t>Витрати на охорону об'єктів виробничого та загальновиробничого призначення:</t>
  </si>
  <si>
    <t>пожежна охорона</t>
  </si>
  <si>
    <t>сторожова охорона</t>
  </si>
  <si>
    <t>утримання санітарних зон</t>
  </si>
  <si>
    <t>Витрати на здійснення технологічного контролю за виробничими процесами та якістю послуг з поводження з побутовими відходами:</t>
  </si>
  <si>
    <t>Витрати на оплату послуг спеціалізованих підприємств:</t>
  </si>
  <si>
    <t>проведення планових перевірок стану обладнання</t>
  </si>
  <si>
    <t>виконання регламентних робіт</t>
  </si>
  <si>
    <t>освоєння нових потужностей</t>
  </si>
  <si>
    <t>Витрати на ПММ, усього, зокрема (розшифрувати):</t>
  </si>
  <si>
    <t>бензин</t>
  </si>
  <si>
    <t>дизельне паливо, л</t>
  </si>
  <si>
    <t>мазут, л</t>
  </si>
  <si>
    <t>Сплата податків, зборів:</t>
  </si>
  <si>
    <t>Інші витрати загальновиробничого призначення послуги з надання послуг з вивезення побутових відходів:</t>
  </si>
  <si>
    <t>Додаток 35</t>
  </si>
  <si>
    <t>Складові адміністративних витрат</t>
  </si>
  <si>
    <t>Адміністративні витрати з надання послуг з поводження з побутовими відходами, усього:</t>
  </si>
  <si>
    <t>Витрати на оплату праці апарату управління підприємством та іншого адміністративного персоналу</t>
  </si>
  <si>
    <t>Єдиний внесок на загальнообов'язкове державне соціальне страхування працівників</t>
  </si>
  <si>
    <t>Витрати на службові відрядження</t>
  </si>
  <si>
    <t>Витрати на підготовку і перепідготовку кадрів</t>
  </si>
  <si>
    <t>Витрати на малоцінні та швидкозношувані предмети</t>
  </si>
  <si>
    <t>Витрати на придбання канцелярських товарів</t>
  </si>
  <si>
    <t>Витрати на придбання періодичних професійних видань</t>
  </si>
  <si>
    <t>Амортизація основних засобів, інших необоротних матеріальних і нематеріальних активів загальногосподарського використання, визначена відповідно до вимог Податкового кодексу України</t>
  </si>
  <si>
    <t>Витрати на утримання основних засобів, необоротних матеріальних і нематеріальних активів адміністративного використання:</t>
  </si>
  <si>
    <t>витрати на ремонт</t>
  </si>
  <si>
    <t>витрати на оренду</t>
  </si>
  <si>
    <t>витрати на страхування майна</t>
  </si>
  <si>
    <t>витрати на утримання основних засобів адміністративного призначення:</t>
  </si>
  <si>
    <t>Витрати на оплату професійних послуг:</t>
  </si>
  <si>
    <t>юридичні</t>
  </si>
  <si>
    <t>аудиторські</t>
  </si>
  <si>
    <t>з оцінки майна</t>
  </si>
  <si>
    <t>Витрати на оплату послуг зв'язку, усього, зокрема (розшифрувати):</t>
  </si>
  <si>
    <t>поштовий</t>
  </si>
  <si>
    <t>телеграфний</t>
  </si>
  <si>
    <t>телефонний</t>
  </si>
  <si>
    <t>інтернет</t>
  </si>
  <si>
    <t>радіозв'язок</t>
  </si>
  <si>
    <t>Витрати на оплату послуг банків:</t>
  </si>
  <si>
    <t>розрахунково-касове обслуговування</t>
  </si>
  <si>
    <t>Витрати, пов'язані зі сплатою податків, зборів, крім тих, що вносяться до виробничої собівартості:</t>
  </si>
  <si>
    <t>Витрати на розв'язання спорів у судах</t>
  </si>
  <si>
    <t>Витрати на придбання паливно-мастильних матеріалів для потреб апарату управління підприємством:</t>
  </si>
  <si>
    <t>Бензин</t>
  </si>
  <si>
    <t>Інші адміністративні витрати, усього, зокрема (розшифрувати):</t>
  </si>
  <si>
    <t>(без податку на додану вартість)</t>
  </si>
  <si>
    <t>грн/на 1 особу</t>
  </si>
  <si>
    <t>Розділ I. Інформація щодо тарифів</t>
  </si>
  <si>
    <t>Тариф на захоронення побутових відходів</t>
  </si>
  <si>
    <t>X</t>
  </si>
  <si>
    <t>для бюджетних установ та організацій</t>
  </si>
  <si>
    <t>для інших споживачів</t>
  </si>
  <si>
    <t>Тариф на перероблення побутових відходів для населення (у складі тарифу на вивезення побутових відходів), п. 3</t>
  </si>
  <si>
    <t>Плата за перероблення побутових відходів для населення (у складі плати на вивезення побутових відходів) на 1 особу на місяць, п. 5</t>
  </si>
  <si>
    <t>Разом тариф на поводження з побутовими відходами для населення (п. 1 + п. 3.1)</t>
  </si>
  <si>
    <t>Разом тариф на поводження з побутовими відходами для бюджетних установ та організацій (п. 1 + п. 3.2)</t>
  </si>
  <si>
    <t>Разом тариф на поводження з побутовими відходами для інших споживачів (п. 1 + п. 3.3)</t>
  </si>
  <si>
    <t>Розділ II. Довідкова інформація</t>
  </si>
  <si>
    <t>Середньозважена річна норма на вивезення побутових відходів, затверджена органом місцевого самоврядування у населеному пункті для населення, зокрема:</t>
  </si>
  <si>
    <r>
      <t>Багатоквартирні та одноквартирні будинки з наявністю усіх видів благоустрою (м</t>
    </r>
    <r>
      <rPr>
        <b/>
        <vertAlign val="superscript"/>
        <sz val="8"/>
        <color rgb="FF000000"/>
        <rFont val="Times New Roman"/>
        <family val="1"/>
        <charset val="204"/>
      </rPr>
      <t>-3</t>
    </r>
    <r>
      <rPr>
        <sz val="10"/>
        <color rgb="FF000000"/>
        <rFont val="Times New Roman"/>
        <family val="1"/>
        <charset val="204"/>
      </rPr>
      <t> на рік, кг на рік)</t>
    </r>
  </si>
  <si>
    <r>
      <t>Багатоквартирні та одноквартирні будинки за відсутності одного з видів благоустрою (м</t>
    </r>
    <r>
      <rPr>
        <b/>
        <vertAlign val="superscript"/>
        <sz val="8"/>
        <color rgb="FF000000"/>
        <rFont val="Times New Roman"/>
        <family val="1"/>
        <charset val="204"/>
      </rPr>
      <t>-3</t>
    </r>
    <r>
      <rPr>
        <sz val="10"/>
        <color rgb="FF000000"/>
        <rFont val="Times New Roman"/>
        <family val="1"/>
        <charset val="204"/>
      </rPr>
      <t> на рік, кг на рік)</t>
    </r>
  </si>
  <si>
    <r>
      <t>Одноквартирні будинки (приватний сектор) з присадибною ділянкою за відсутності будь-якого виду благоустрою (м</t>
    </r>
    <r>
      <rPr>
        <b/>
        <vertAlign val="superscript"/>
        <sz val="8"/>
        <color rgb="FF000000"/>
        <rFont val="Times New Roman"/>
        <family val="1"/>
        <charset val="204"/>
      </rPr>
      <t>-3</t>
    </r>
    <r>
      <rPr>
        <sz val="10"/>
        <color rgb="FF000000"/>
        <rFont val="Times New Roman"/>
        <family val="1"/>
        <charset val="204"/>
      </rPr>
      <t> на рік, кг на рік)</t>
    </r>
  </si>
  <si>
    <t>* Заповнюється за кожним окремим населеним пунктом, якщо частка захоронених побутових відходів від кожного такого окремого населеного пункту становить більше ніж 10 % від загальних річних обсягів захоронених побутових відходів ліцензіата.</t>
  </si>
  <si>
    <t>до Порядку розгляду органами місцевогосамоврядування розрахунків тарифівна теплову енергію, її виробництво,транспортування та постачання, а такожрозрахунків тарифів на комунальніпослуги, поданих для їх встановлення(підпункт 1 пункту 10 розділу ІІ)</t>
  </si>
  <si>
    <t>1..1.1</t>
  </si>
  <si>
    <t>1..1.2</t>
  </si>
  <si>
    <t>1..1.3</t>
  </si>
  <si>
    <t>1..1.4</t>
  </si>
  <si>
    <t>1..1.5</t>
  </si>
  <si>
    <t>1..1.6</t>
  </si>
  <si>
    <t>1..2</t>
  </si>
  <si>
    <t>1..3</t>
  </si>
  <si>
    <t>1..3.1</t>
  </si>
  <si>
    <t>1..3.2</t>
  </si>
  <si>
    <t>1..1</t>
  </si>
  <si>
    <t>1..3.3</t>
  </si>
  <si>
    <t>1..4</t>
  </si>
  <si>
    <t>8..1</t>
  </si>
  <si>
    <t>8..2</t>
  </si>
  <si>
    <t>8..2.1</t>
  </si>
  <si>
    <t>8..2.2</t>
  </si>
  <si>
    <t>8..2.3</t>
  </si>
  <si>
    <t>8..2.4</t>
  </si>
  <si>
    <t>заявником послуги не надавались</t>
  </si>
  <si>
    <t>3..1</t>
  </si>
  <si>
    <t>3..2</t>
  </si>
  <si>
    <t>3..1.1</t>
  </si>
  <si>
    <t>3..1.2</t>
  </si>
  <si>
    <t>3..1.3</t>
  </si>
  <si>
    <t>3..1.4</t>
  </si>
  <si>
    <t>3..1.5</t>
  </si>
  <si>
    <t>3..1.6</t>
  </si>
  <si>
    <t>3..1.7</t>
  </si>
  <si>
    <t>3..3</t>
  </si>
  <si>
    <t>3..4</t>
  </si>
  <si>
    <t>7..1</t>
  </si>
  <si>
    <t>7..2</t>
  </si>
  <si>
    <t>7..3</t>
  </si>
  <si>
    <t>9..1</t>
  </si>
  <si>
    <t>9..2</t>
  </si>
  <si>
    <t>9..3</t>
  </si>
  <si>
    <t>9..4</t>
  </si>
  <si>
    <t>10..1</t>
  </si>
  <si>
    <t>10..2</t>
  </si>
  <si>
    <t>10..3</t>
  </si>
  <si>
    <t>10..4</t>
  </si>
  <si>
    <t>11..1</t>
  </si>
  <si>
    <t>11..2</t>
  </si>
  <si>
    <t>11..3</t>
  </si>
  <si>
    <t>12..1</t>
  </si>
  <si>
    <t>до Порядку розгляду органами місцевого самоврядування розрахунків тарифівна теплову енергію, її виробництво,транспортування та постачання, а також транспортування та постачання, а також розрахунків тарифів на комунальні послуги, поданих для їх встановлення(підпункт 1 пункту 10 розділу ІІ)</t>
  </si>
  <si>
    <t>9..4.1</t>
  </si>
  <si>
    <t>9..4.2</t>
  </si>
  <si>
    <t>9..4.3</t>
  </si>
  <si>
    <t>9..4.4</t>
  </si>
  <si>
    <t>9..4.5</t>
  </si>
  <si>
    <t>9..4.6</t>
  </si>
  <si>
    <t>9..4.7</t>
  </si>
  <si>
    <t>9..4.8</t>
  </si>
  <si>
    <t>11..4</t>
  </si>
  <si>
    <t>11..5</t>
  </si>
  <si>
    <t>12..2</t>
  </si>
  <si>
    <t>13..1</t>
  </si>
  <si>
    <t>15..1</t>
  </si>
  <si>
    <t>15..2</t>
  </si>
  <si>
    <t>15..3</t>
  </si>
  <si>
    <t>15..4</t>
  </si>
  <si>
    <t>15..5</t>
  </si>
  <si>
    <t>16..1</t>
  </si>
  <si>
    <t>16..2</t>
  </si>
  <si>
    <t>не розраховуються</t>
  </si>
  <si>
    <t>05..2</t>
  </si>
  <si>
    <t>05..3</t>
  </si>
  <si>
    <t>05..1</t>
  </si>
  <si>
    <t>13.</t>
  </si>
  <si>
    <t>не розраховавались</t>
  </si>
  <si>
    <t>Додаток 42</t>
  </si>
  <si>
    <t>грн</t>
  </si>
  <si>
    <t>спецодяг та СІЗ</t>
  </si>
  <si>
    <t>податок на нерухомість</t>
  </si>
  <si>
    <t>оренда та податок на землю</t>
  </si>
  <si>
    <t>екоподаток</t>
  </si>
  <si>
    <t>оренда землі</t>
  </si>
  <si>
    <t xml:space="preserve">Вартість послуг з поводження з побутовими відходами для споживачів з врахуванням розміщення, грн.м3 без ПДВ </t>
  </si>
  <si>
    <t>Тариф на послуги з поводження з побутовими відходами (перевезення)</t>
  </si>
  <si>
    <r>
      <t>грн/м</t>
    </r>
    <r>
      <rPr>
        <b/>
        <vertAlign val="superscript"/>
        <sz val="8"/>
        <rFont val="Times New Roman"/>
        <family val="1"/>
        <charset val="204"/>
      </rPr>
      <t>-3</t>
    </r>
  </si>
  <si>
    <r>
      <t>Обсяг послуг з поводження з обутовими відходами (тис. м</t>
    </r>
    <r>
      <rPr>
        <b/>
        <vertAlign val="superscript"/>
        <sz val="8"/>
        <rFont val="Times New Roman"/>
        <family val="1"/>
        <charset val="204"/>
      </rPr>
      <t>-3</t>
    </r>
    <r>
      <rPr>
        <sz val="10"/>
        <rFont val="Times New Roman"/>
        <family val="1"/>
        <charset val="204"/>
      </rPr>
      <t>, тис. т):</t>
    </r>
  </si>
  <si>
    <t>Директор</t>
  </si>
  <si>
    <t>Лубинський В.О.</t>
  </si>
  <si>
    <t>не розраховувались</t>
  </si>
  <si>
    <t xml:space="preserve"> (назва населеного пункту*)</t>
  </si>
  <si>
    <t>2..1</t>
  </si>
  <si>
    <t>2..2</t>
  </si>
  <si>
    <t>Плата за захоронення побутових відходів для населення на 1 особу, яка мешкає у багатоквартиному житловомубудинку на місяць</t>
  </si>
  <si>
    <t>Плата за захоронення побутових відходів для населення на 1 особу, яка мешкає у приватному житловому будинку на місяць</t>
  </si>
  <si>
    <t xml:space="preserve">Тариф на вивезення побутових відходів (без тарифу на захоронення побутових відходів) </t>
  </si>
  <si>
    <t>для населення, яке мешкає у багатоквартиних житлових будинках</t>
  </si>
  <si>
    <t>Х</t>
  </si>
  <si>
    <t>4..1</t>
  </si>
  <si>
    <t>Плата за вивезення побутових відходів для населення (без плати за захоронення побутових відходів) на 1 особу, яка мешкає у приватному житловому будинку на місяць</t>
  </si>
  <si>
    <t>Плата за послугу з поводження з побутовими відходами для населення на 1 особу, яка мешкає у багатоквартирному будинку на місяць</t>
  </si>
  <si>
    <t>Плата за послугу з поводження з побутовими відходами для населення на 1 особу, яка мешкає у приватному будинку на місяць</t>
  </si>
  <si>
    <t xml:space="preserve">206 Профосмотр  </t>
  </si>
  <si>
    <t>№ п/п</t>
  </si>
  <si>
    <t>Марка автомобілю</t>
  </si>
  <si>
    <t>Модель автомобілю</t>
  </si>
  <si>
    <t>Держ номер</t>
  </si>
  <si>
    <t>кількість, шт.</t>
  </si>
  <si>
    <t>Повна маса, кг</t>
  </si>
  <si>
    <t>Маса без навантаження, кг</t>
  </si>
  <si>
    <t>Вантажопідємніть, кг</t>
  </si>
  <si>
    <t>Номинальный объем кузова, м3</t>
  </si>
  <si>
    <t>Коєфф. уплотнения</t>
  </si>
  <si>
    <t>Ємність кузова, м3</t>
  </si>
  <si>
    <t>Кількість ходок , рік</t>
  </si>
  <si>
    <t>річний план перевезень, м3</t>
  </si>
  <si>
    <t>Норми витрат,  л.</t>
  </si>
  <si>
    <t>План  роботи обладнання (під'йоми), шт. = V відходів, м3/1,1м3 обсяг контейнера</t>
  </si>
  <si>
    <t xml:space="preserve">Плановый пробіг </t>
  </si>
  <si>
    <t>Кількість ДП, л. (пробіг+підйом)</t>
  </si>
  <si>
    <t>Ціна ДП, грн.</t>
  </si>
  <si>
    <t>Вартість, грн.</t>
  </si>
  <si>
    <t>норма на 100 км</t>
  </si>
  <si>
    <t>діючі на 100 км</t>
  </si>
  <si>
    <t>на роботу обладнання</t>
  </si>
  <si>
    <t>Mercedes-Benz</t>
  </si>
  <si>
    <t>ВСЬОГО:</t>
  </si>
  <si>
    <t>Директор                                                                                       Лубинський В.О.</t>
  </si>
  <si>
    <t>Econic 2628LL</t>
  </si>
  <si>
    <t>Кількість, шт.</t>
  </si>
  <si>
    <t>Місткість кузова,  м.куб</t>
  </si>
  <si>
    <t>Кількість ходок на день, шт. / годин на день</t>
  </si>
  <si>
    <t>Кількість робочих днів на рік</t>
  </si>
  <si>
    <t>Ємність контейнера</t>
  </si>
  <si>
    <t>План  роботи обладнання (під'йоми / години)</t>
  </si>
  <si>
    <t xml:space="preserve">Плановий вивіз,         м3 </t>
  </si>
  <si>
    <t>В.О.Лубинський</t>
  </si>
  <si>
    <t xml:space="preserve">Складено згідно норм витрат Міністерства транспорту України, Департамента автомобільного транспорту </t>
  </si>
  <si>
    <t>"Норми витрат палива і мастильних матеріалів на автомобільному транспорті" м. Київ 1998р.</t>
  </si>
  <si>
    <t>Норматив расходу масел на 100 л. палива, л.</t>
  </si>
  <si>
    <t>Ціна та вартість масел, грн.</t>
  </si>
  <si>
    <t>моторні</t>
  </si>
  <si>
    <t>трансмісіонні</t>
  </si>
  <si>
    <t>спеціальні</t>
  </si>
  <si>
    <t>пластичні</t>
  </si>
  <si>
    <t>Разом, грн.</t>
  </si>
  <si>
    <t>спеціальні - АТФ</t>
  </si>
  <si>
    <t>необхідна кількість мастила на використання   палива л.</t>
  </si>
  <si>
    <t>Річні витрати мастила для роботи спецобладнання (гідравліки)  становить 150л на 1 машину</t>
  </si>
  <si>
    <t xml:space="preserve">Вартість 1 л. мастила для спецобл становить, грн </t>
  </si>
  <si>
    <t>Ітого вартіть мастила</t>
  </si>
  <si>
    <t>Ітого вартість мастильних матеріалів грн.</t>
  </si>
  <si>
    <t>ИТОГО</t>
  </si>
  <si>
    <t>Затверджено:</t>
  </si>
  <si>
    <t>директор</t>
  </si>
  <si>
    <t xml:space="preserve"> РОЗРАХУНОК ПЛАНОВОЇ ОСНОВНОЇ ТА ДОДАТКОВОЇ ЗАРОБІТНОЇ ПЛАТИ</t>
  </si>
  <si>
    <t>водіїв спецавтопарку (автомобілі для вивозу ТПВ)</t>
  </si>
  <si>
    <t xml:space="preserve">ТДВ "Дніпрокомунтранс" </t>
  </si>
  <si>
    <t>№з/п</t>
  </si>
  <si>
    <t>вантажо-</t>
  </si>
  <si>
    <t>*місячна</t>
  </si>
  <si>
    <t>**доплата</t>
  </si>
  <si>
    <t>***премія</t>
  </si>
  <si>
    <t>середньомісячна</t>
  </si>
  <si>
    <t>кількість</t>
  </si>
  <si>
    <t>Середньо</t>
  </si>
  <si>
    <t>Автомобіль</t>
  </si>
  <si>
    <t>підйомність</t>
  </si>
  <si>
    <t>коефіціент</t>
  </si>
  <si>
    <t>тарифна</t>
  </si>
  <si>
    <t>за роботу</t>
  </si>
  <si>
    <t>по ітогам</t>
  </si>
  <si>
    <t>заробітна плата</t>
  </si>
  <si>
    <t>водіїв,</t>
  </si>
  <si>
    <t xml:space="preserve">місячний </t>
  </si>
  <si>
    <t>автомобілю,</t>
  </si>
  <si>
    <t>вантажності</t>
  </si>
  <si>
    <t>ставка,</t>
  </si>
  <si>
    <t>в нічну,</t>
  </si>
  <si>
    <t>за місяць,</t>
  </si>
  <si>
    <t>одного робітника,</t>
  </si>
  <si>
    <t>осіб</t>
  </si>
  <si>
    <t>ФОП,</t>
  </si>
  <si>
    <t>т</t>
  </si>
  <si>
    <t>10--20</t>
  </si>
  <si>
    <t>ІТОГО</t>
  </si>
  <si>
    <t xml:space="preserve">ВСЬОГО ФОП за рік </t>
  </si>
  <si>
    <t>Головний бухгалтер</t>
  </si>
  <si>
    <t>Рубінова А.Я.</t>
  </si>
  <si>
    <t>РОЗРАХУНОК ПЛАНОВОЇ ОСНОВНОЇ ТА ДОДАТКОВОЇ ЗАРОБІТНОЇ ПЛАТИ</t>
  </si>
  <si>
    <t>вантажників спецавтопарку (автомобілі для вивозу ТПВ)</t>
  </si>
  <si>
    <t>РОЗРАХУНОК</t>
  </si>
  <si>
    <t xml:space="preserve"> ПЛАНОВОЇ ОСНОВНОЇ ТА ДОДАТКОВОЇ ЗАРАБОТНОЇ ПЛАТНІ</t>
  </si>
  <si>
    <t>служби експлуатації  із рорахунку на поводження з ТПВ</t>
  </si>
  <si>
    <t xml:space="preserve">                                                      ТДВ "Дніпрокомунтранс"</t>
  </si>
  <si>
    <t>премія</t>
  </si>
  <si>
    <t>Начальник автопарка</t>
  </si>
  <si>
    <t>Старший диспетчер</t>
  </si>
  <si>
    <t>Диспетчер</t>
  </si>
  <si>
    <t>Майстер</t>
  </si>
  <si>
    <t>Сторож</t>
  </si>
  <si>
    <t>Фельдшер</t>
  </si>
  <si>
    <t>Начальник РТС</t>
  </si>
  <si>
    <t>Старший дежурный механик</t>
  </si>
  <si>
    <t>Дежурный механик</t>
  </si>
  <si>
    <t xml:space="preserve"> РОЗРАХУНОК</t>
  </si>
  <si>
    <t xml:space="preserve"> ПЛАНОВОЇ ОСНОВНОЇ ТА ДОДАТКОВОЇ ЗАРОБІТНОЇ ПЛАТНІ</t>
  </si>
  <si>
    <t>ІТП та службовців ТДВ "Дніпрокоммунтранс"  із розрахунку витрат на поводження з відходами ТПВ</t>
  </si>
  <si>
    <t>Посада</t>
  </si>
  <si>
    <t>місячний оклад,грн.</t>
  </si>
  <si>
    <t>Середньомісячний</t>
  </si>
  <si>
    <t>п/п</t>
  </si>
  <si>
    <t>од</t>
  </si>
  <si>
    <t>загальний</t>
  </si>
  <si>
    <t>ФОП</t>
  </si>
  <si>
    <t>Виконавчий директор</t>
  </si>
  <si>
    <t>Комерційний директор</t>
  </si>
  <si>
    <t>Менеджер із комунікаційних технологій</t>
  </si>
  <si>
    <t>Головний інженер</t>
  </si>
  <si>
    <t>Начальник відділу кадрів</t>
  </si>
  <si>
    <t>Секретар-референт</t>
  </si>
  <si>
    <t>Кур'єр</t>
  </si>
  <si>
    <t>Бухгалтер</t>
  </si>
  <si>
    <t xml:space="preserve">Начальник договірного відділу </t>
  </si>
  <si>
    <t xml:space="preserve">Інженер договірного відділу </t>
  </si>
  <si>
    <t xml:space="preserve">Фахівець договірного відділу </t>
  </si>
  <si>
    <t>Начальник абонентного відділу по роботі з фізичними особами</t>
  </si>
  <si>
    <t>Складальник паперових виробів</t>
  </si>
  <si>
    <t>Головний механік</t>
  </si>
  <si>
    <t>Начальник відділу охорони</t>
  </si>
  <si>
    <t>Інженер відділу МТП</t>
  </si>
  <si>
    <t>Юрист</t>
  </si>
  <si>
    <t>Юрисконсульт</t>
  </si>
  <si>
    <t>ВСЬОГО ФОП за рік,грн</t>
  </si>
  <si>
    <t>инвентаризация выбросов стац. Источников загрязнения обязательная</t>
  </si>
  <si>
    <t>страхование пожарных бригад обязательное+перезарядка огнетушителей</t>
  </si>
  <si>
    <t>Кількість автотранспорту од.</t>
  </si>
  <si>
    <t>Кількість встановлених автошин на 1 автомобілі (+1 запасна автошина)</t>
  </si>
  <si>
    <t>Кількість шин на заміну, шт.</t>
  </si>
  <si>
    <t>Ціна 1 шини, грн</t>
  </si>
  <si>
    <t>Витрати підприємства повязані зі зноссом шин, грн.</t>
  </si>
  <si>
    <t>Норма заміни аккумуляторних батарей (АКБ)</t>
  </si>
  <si>
    <t>Кількість АКБ на заміну</t>
  </si>
  <si>
    <t>Ціна 1 АКБ, грн</t>
  </si>
  <si>
    <t>Витрати підприємства повязані зі заміною АКБ, грн.</t>
  </si>
  <si>
    <t xml:space="preserve">Норма пробігу автошини, км </t>
  </si>
  <si>
    <t>Плановий пробіг спецавтотранспорту , км.</t>
  </si>
  <si>
    <t>2 на 44 міс</t>
  </si>
  <si>
    <t>Відхилення (зменшення/збільшення)</t>
  </si>
  <si>
    <t>№ з/п</t>
  </si>
  <si>
    <t>для населення, яке мешкає у приватних житлових будинках</t>
  </si>
  <si>
    <t>11.1.</t>
  </si>
  <si>
    <t>11.2.</t>
  </si>
  <si>
    <t>11.3.</t>
  </si>
  <si>
    <t>вантажників,</t>
  </si>
  <si>
    <t>Плата за вивезення побутових відходів для населення (без плати за захоронення побутових відходів) на 1 особу, яка мешкає у багатоквартирному житловому будинку на місяць</t>
  </si>
  <si>
    <t>АНАЛІЗ впливу зміни тарифів на послуги з вивезення, перероблення та захоронення побутових відходів на загальний тариф на послуги з поводження з побутовими відходами (ТПВ) для кінцевого споживача у прогнозному періоді по ОТГ Раївка</t>
  </si>
  <si>
    <t>Средня довжина їздки (56 км. до полігону Еко-Дніпро), км.</t>
  </si>
  <si>
    <t>Найменування посади</t>
  </si>
  <si>
    <t>Кількість, осіб</t>
  </si>
  <si>
    <t>Місячний оклад/місячна тарифна ставка, грн</t>
  </si>
  <si>
    <t>Доплата за роботу в нічну зміну, грн</t>
  </si>
  <si>
    <t>премія по ітогам роботи з амісяць, грн</t>
  </si>
  <si>
    <t>середньомісячна заробітна плата одного працівника, грн</t>
  </si>
  <si>
    <t>Середньомісячний ФОП, грн</t>
  </si>
  <si>
    <t xml:space="preserve">Тариф на послуги із розміщення побутових відходів, грн.м3 </t>
  </si>
  <si>
    <t>податок на прибуток/єдиний податок</t>
  </si>
  <si>
    <t>Планований період рік 2022</t>
  </si>
  <si>
    <t xml:space="preserve">Розшифровка  планових витрат на 2022 рік з придбання ПАЛИВА  для спецавтотранспорту </t>
  </si>
  <si>
    <t>Розшифровка планових витрат на 2022 рік по заміні aккумуляторних батарей для спецавтотранспорту</t>
  </si>
  <si>
    <t>Розшифровка планових витрат на 2022 рік по заміні автомобільних шин  для спецавтотранспорту</t>
  </si>
  <si>
    <t>Річний план надання послуг з перевезення ТПВ ТДВ "Дніпрокомунтранс" в межах ОТГ Сурсько-Літовське у 2022р</t>
  </si>
  <si>
    <t>ВСЬОГО ФОП за  159,84 ходок/рік</t>
  </si>
  <si>
    <t>MERСEDES-BENZ  АЕ4514PC</t>
  </si>
  <si>
    <t>_______________2022р.</t>
  </si>
  <si>
    <t>АЕ4514PC</t>
  </si>
  <si>
    <t xml:space="preserve">MERСEDES-BENZ  </t>
  </si>
  <si>
    <t>Econic 2628L</t>
  </si>
  <si>
    <t>Майстер відділу вантажників</t>
  </si>
  <si>
    <t>Слюсар з ремонту колісних транспортних засобів 3 розряду</t>
  </si>
  <si>
    <t>Слюсар з ремонту колісних транспортних засобів 4 розряду</t>
  </si>
  <si>
    <t>Слюсар з ремонту колісних транспортних засобів 5 розряду</t>
  </si>
  <si>
    <t>Слюсар з контрольно-вимірювальних приладів та автоматики</t>
  </si>
  <si>
    <t>Слюсар-ремонтник</t>
  </si>
  <si>
    <t>Слюсар-ремонтник спеціальної техніки та устаткування</t>
  </si>
  <si>
    <t>Електрогазозварник 4 розряду</t>
  </si>
  <si>
    <t>Електрогазозварник 5 розряду</t>
  </si>
  <si>
    <t>Майстер РТС</t>
  </si>
  <si>
    <t>Електромонтер з ремонту та обслуговування електроустаткування</t>
  </si>
  <si>
    <t>Муляр</t>
  </si>
  <si>
    <t>Лицювальник-плиточник</t>
  </si>
  <si>
    <t>Прибиральник службових приміщень</t>
  </si>
  <si>
    <t>Прибиральник виробничих приміщень</t>
  </si>
  <si>
    <t>Прибиральник територій</t>
  </si>
  <si>
    <t>Старший комірник</t>
  </si>
  <si>
    <t>Комірник</t>
  </si>
  <si>
    <t>_______________2022р</t>
  </si>
  <si>
    <t>Інженер-електронік</t>
  </si>
  <si>
    <t>Інженер з охорони праці</t>
  </si>
  <si>
    <t>Еколог</t>
  </si>
  <si>
    <t>Розрахунок повної собівартості та тарифів на послуги з поводження з побутовими відходами (без податку на додану вартість) у частині вивозу твердих побутових відходів по ОТГ Сурсько-Літовське</t>
  </si>
  <si>
    <t>Розрахунок загальновиробничих витрат, пов’язанихз наданням послуг з поводження з побутовими відходами (у частині перевезення твердих побутових відходів) по ОТГ Сурсько-Літовське</t>
  </si>
  <si>
    <t>Розрахунок адміністративних витрат, пов’язаних з наданням послуг з поводження з побутовими відходами (у частині перевезення твердих побутових відходів) по ОТГ Сурсько-Літовське</t>
  </si>
  <si>
    <t>коригування, грн</t>
  </si>
  <si>
    <t>25 травня 2022р</t>
  </si>
  <si>
    <t>з надання послуг з поводження з відходами (тердими побутовими)   ТДВ "Дніпрокомунтранс" в межах ОТГ Сурсько-Літовське</t>
  </si>
  <si>
    <t>Розрахунок необхідної кількості та вартости мастильних матеріалів на 2022 рік</t>
  </si>
  <si>
    <t>Планований період 2022рік</t>
  </si>
  <si>
    <t>Фактично станом на червень 2022</t>
  </si>
  <si>
    <t>Обсяг послуг з поводження з обутовими відходами (тис. м-3, тис. т):</t>
  </si>
  <si>
    <t>для надання послуг з поводження з відходами (твердими побутовими)   ТДВ "Дніпрокомунтранс" в межах ОТГ Сурсько-Литовське</t>
  </si>
  <si>
    <t>з  вивезення ТПВ  ТДВ "Дніпрокомунтранс" в межах ОТГ Сурсько-Литовське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</si>
</sst>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₴_-;\-* #,##0.00_₴_-;_-* &quot;-&quot;??_₴_-;_-@_-"/>
    <numFmt numFmtId="165" formatCode="0.000"/>
    <numFmt numFmtId="166" formatCode="_-* #,##0.00_р_._-;\-* #,##0.00_р_._-;_-* &quot;-&quot;??_р_._-;_-@_-"/>
    <numFmt numFmtId="167" formatCode="0.0000000"/>
    <numFmt numFmtId="168" formatCode="_-* #,##0.00000_₴_-;\-* #,##0.00000_₴_-;_-* &quot;-&quot;??_₴_-;_-@_-"/>
    <numFmt numFmtId="169" formatCode="#,##0.0"/>
  </numFmts>
  <fonts count="5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vertAlign val="superscript"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11"/>
      <color rgb="FF00008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Arial Narrow"/>
      <family val="2"/>
      <charset val="204"/>
    </font>
    <font>
      <sz val="10"/>
      <color rgb="FF00008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8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Times New Roman Cyr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8"/>
      <name val="Cambria"/>
      <family val="1"/>
      <charset val="204"/>
    </font>
    <font>
      <b/>
      <sz val="8"/>
      <name val="Cambria"/>
      <family val="1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i/>
      <sz val="10"/>
      <name val="Cambria"/>
      <family val="1"/>
      <charset val="204"/>
    </font>
    <font>
      <b/>
      <sz val="10"/>
      <name val="Times New Roman Cyr"/>
      <charset val="204"/>
    </font>
    <font>
      <b/>
      <sz val="10"/>
      <name val="Arial Cyr"/>
      <charset val="204"/>
    </font>
    <font>
      <b/>
      <i/>
      <sz val="10"/>
      <name val="Cambria"/>
      <family val="1"/>
      <charset val="204"/>
    </font>
    <font>
      <sz val="12"/>
      <name val="Times New Roman"/>
      <family val="1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name val="Times New Roman Cyr"/>
      <charset val="204"/>
    </font>
    <font>
      <b/>
      <sz val="8"/>
      <name val="Times New Roman Cyr"/>
      <charset val="204"/>
    </font>
    <font>
      <b/>
      <sz val="10"/>
      <name val="Times New Roman Cyr"/>
      <family val="1"/>
      <charset val="204"/>
    </font>
    <font>
      <b/>
      <sz val="8"/>
      <name val="Times New Roman Cyr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0" fontId="20" fillId="2" borderId="0">
      <alignment vertical="top"/>
    </xf>
    <xf numFmtId="0" fontId="21" fillId="2" borderId="0">
      <alignment vertical="top"/>
    </xf>
    <xf numFmtId="0" fontId="22" fillId="2" borderId="0">
      <alignment vertical="top"/>
    </xf>
    <xf numFmtId="0" fontId="22" fillId="3" borderId="0">
      <alignment vertical="top"/>
    </xf>
    <xf numFmtId="0" fontId="23" fillId="2" borderId="0">
      <alignment vertical="top"/>
    </xf>
    <xf numFmtId="0" fontId="24" fillId="2" borderId="0">
      <alignment vertical="top"/>
    </xf>
    <xf numFmtId="0" fontId="25" fillId="2" borderId="0">
      <alignment vertical="top"/>
    </xf>
    <xf numFmtId="0" fontId="26" fillId="2" borderId="0">
      <alignment vertical="top"/>
    </xf>
    <xf numFmtId="0" fontId="22" fillId="2" borderId="0">
      <alignment vertical="top"/>
    </xf>
    <xf numFmtId="0" fontId="27" fillId="2" borderId="0">
      <alignment vertical="top"/>
    </xf>
    <xf numFmtId="0" fontId="28" fillId="2" borderId="0">
      <alignment vertical="top"/>
    </xf>
    <xf numFmtId="0" fontId="29" fillId="2" borderId="0">
      <alignment vertical="top"/>
    </xf>
    <xf numFmtId="0" fontId="25" fillId="4" borderId="0">
      <alignment vertical="center"/>
    </xf>
    <xf numFmtId="0" fontId="25" fillId="4" borderId="0">
      <alignment vertical="top"/>
    </xf>
    <xf numFmtId="0" fontId="22" fillId="2" borderId="0">
      <alignment vertical="top"/>
    </xf>
    <xf numFmtId="0" fontId="25" fillId="2" borderId="0">
      <alignment vertical="top"/>
    </xf>
    <xf numFmtId="0" fontId="25" fillId="4" borderId="0">
      <alignment vertical="top"/>
    </xf>
    <xf numFmtId="0" fontId="25" fillId="4" borderId="0">
      <alignment vertical="top"/>
    </xf>
    <xf numFmtId="0" fontId="47" fillId="0" borderId="0"/>
    <xf numFmtId="0" fontId="11" fillId="0" borderId="0"/>
  </cellStyleXfs>
  <cellXfs count="41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2" fontId="3" fillId="0" borderId="1" xfId="0" applyNumberFormat="1" applyFont="1" applyBorder="1" applyAlignment="1">
      <alignment vertical="top" wrapText="1"/>
    </xf>
    <xf numFmtId="0" fontId="9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12" fillId="0" borderId="4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2" fontId="15" fillId="0" borderId="1" xfId="0" applyNumberFormat="1" applyFont="1" applyBorder="1" applyAlignment="1">
      <alignment vertical="top" wrapText="1"/>
    </xf>
    <xf numFmtId="16" fontId="15" fillId="0" borderId="19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vertical="top" wrapText="1"/>
    </xf>
    <xf numFmtId="14" fontId="15" fillId="0" borderId="19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4" fontId="15" fillId="0" borderId="19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2" fillId="0" borderId="0" xfId="0" applyFont="1" applyFill="1"/>
    <xf numFmtId="164" fontId="15" fillId="0" borderId="1" xfId="0" applyNumberFormat="1" applyFont="1" applyBorder="1" applyAlignment="1">
      <alignment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2" fontId="15" fillId="0" borderId="2" xfId="0" applyNumberFormat="1" applyFont="1" applyBorder="1" applyAlignment="1">
      <alignment vertical="top" wrapText="1"/>
    </xf>
    <xf numFmtId="0" fontId="15" fillId="0" borderId="37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left" vertical="top" wrapText="1"/>
    </xf>
    <xf numFmtId="0" fontId="15" fillId="0" borderId="38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center" vertical="top" wrapText="1"/>
    </xf>
    <xf numFmtId="165" fontId="15" fillId="0" borderId="31" xfId="0" applyNumberFormat="1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0" fontId="15" fillId="0" borderId="39" xfId="0" applyFont="1" applyBorder="1" applyAlignment="1">
      <alignment vertical="top" wrapText="1"/>
    </xf>
    <xf numFmtId="0" fontId="15" fillId="0" borderId="36" xfId="0" applyFont="1" applyBorder="1" applyAlignment="1">
      <alignment vertical="top" wrapText="1"/>
    </xf>
    <xf numFmtId="2" fontId="15" fillId="0" borderId="40" xfId="0" applyNumberFormat="1" applyFont="1" applyBorder="1" applyAlignment="1">
      <alignment vertical="top" wrapText="1"/>
    </xf>
    <xf numFmtId="2" fontId="15" fillId="0" borderId="39" xfId="0" applyNumberFormat="1" applyFont="1" applyBorder="1" applyAlignment="1">
      <alignment vertical="top" wrapText="1"/>
    </xf>
    <xf numFmtId="2" fontId="15" fillId="0" borderId="17" xfId="0" applyNumberFormat="1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29" xfId="0" applyFont="1" applyBorder="1" applyAlignment="1">
      <alignment horizontal="center" vertical="top" wrapText="1"/>
    </xf>
    <xf numFmtId="164" fontId="15" fillId="0" borderId="26" xfId="0" applyNumberFormat="1" applyFont="1" applyBorder="1" applyAlignment="1">
      <alignment vertical="top" wrapText="1"/>
    </xf>
    <xf numFmtId="0" fontId="15" fillId="0" borderId="35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16" fontId="15" fillId="0" borderId="35" xfId="0" applyNumberFormat="1" applyFont="1" applyBorder="1" applyAlignment="1">
      <alignment horizontal="center" vertical="top" wrapText="1"/>
    </xf>
    <xf numFmtId="0" fontId="15" fillId="0" borderId="30" xfId="0" applyFont="1" applyBorder="1" applyAlignment="1">
      <alignment vertical="top" wrapText="1"/>
    </xf>
    <xf numFmtId="14" fontId="15" fillId="0" borderId="35" xfId="0" applyNumberFormat="1" applyFont="1" applyBorder="1" applyAlignment="1">
      <alignment horizontal="center" vertical="top" wrapText="1"/>
    </xf>
    <xf numFmtId="0" fontId="15" fillId="0" borderId="26" xfId="0" applyFont="1" applyBorder="1" applyAlignment="1">
      <alignment vertical="top" wrapText="1"/>
    </xf>
    <xf numFmtId="16" fontId="15" fillId="0" borderId="35" xfId="0" applyNumberFormat="1" applyFont="1" applyFill="1" applyBorder="1" applyAlignment="1">
      <alignment horizontal="center" vertical="top" wrapText="1"/>
    </xf>
    <xf numFmtId="0" fontId="15" fillId="0" borderId="32" xfId="0" applyFont="1" applyBorder="1" applyAlignment="1">
      <alignment vertical="top" wrapText="1"/>
    </xf>
    <xf numFmtId="16" fontId="15" fillId="0" borderId="23" xfId="0" applyNumberFormat="1" applyFont="1" applyBorder="1" applyAlignment="1">
      <alignment horizontal="center" vertical="top" wrapText="1"/>
    </xf>
    <xf numFmtId="0" fontId="15" fillId="0" borderId="33" xfId="0" applyFont="1" applyBorder="1" applyAlignment="1">
      <alignment vertical="top" wrapText="1"/>
    </xf>
    <xf numFmtId="164" fontId="12" fillId="0" borderId="0" xfId="2" applyFont="1"/>
    <xf numFmtId="0" fontId="13" fillId="0" borderId="0" xfId="0" applyFont="1" applyAlignment="1">
      <alignment horizontal="left" vertical="top" wrapText="1"/>
    </xf>
    <xf numFmtId="16" fontId="15" fillId="0" borderId="1" xfId="0" applyNumberFormat="1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19" fillId="0" borderId="1" xfId="1" applyFont="1" applyBorder="1" applyAlignment="1" applyProtection="1">
      <alignment horizontal="left" vertical="top" wrapText="1"/>
    </xf>
    <xf numFmtId="16" fontId="18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0" fillId="0" borderId="0" xfId="0" applyFill="1"/>
    <xf numFmtId="0" fontId="31" fillId="0" borderId="0" xfId="0" applyFont="1" applyFill="1" applyAlignment="1">
      <alignment vertical="center" wrapText="1"/>
    </xf>
    <xf numFmtId="0" fontId="33" fillId="0" borderId="0" xfId="0" applyFont="1" applyFill="1" applyAlignment="1">
      <alignment wrapText="1"/>
    </xf>
    <xf numFmtId="4" fontId="33" fillId="0" borderId="0" xfId="0" applyNumberFormat="1" applyFont="1" applyFill="1" applyAlignment="1">
      <alignment horizontal="right" wrapText="1"/>
    </xf>
    <xf numFmtId="4" fontId="34" fillId="0" borderId="45" xfId="0" applyNumberFormat="1" applyFont="1" applyFill="1" applyBorder="1" applyAlignment="1">
      <alignment horizontal="center" vertical="center" wrapText="1"/>
    </xf>
    <xf numFmtId="0" fontId="33" fillId="0" borderId="45" xfId="0" applyFont="1" applyFill="1" applyBorder="1"/>
    <xf numFmtId="0" fontId="33" fillId="0" borderId="45" xfId="0" applyFont="1" applyFill="1" applyBorder="1" applyAlignment="1">
      <alignment horizontal="left"/>
    </xf>
    <xf numFmtId="4" fontId="33" fillId="0" borderId="45" xfId="0" applyNumberFormat="1" applyFont="1" applyFill="1" applyBorder="1"/>
    <xf numFmtId="4" fontId="33" fillId="0" borderId="45" xfId="0" applyNumberFormat="1" applyFont="1" applyFill="1" applyBorder="1" applyAlignment="1">
      <alignment horizontal="right" vertical="center" wrapText="1"/>
    </xf>
    <xf numFmtId="4" fontId="33" fillId="0" borderId="45" xfId="0" applyNumberFormat="1" applyFont="1" applyFill="1" applyBorder="1" applyAlignment="1">
      <alignment horizontal="right"/>
    </xf>
    <xf numFmtId="4" fontId="33" fillId="0" borderId="45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left"/>
    </xf>
    <xf numFmtId="49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4" fontId="35" fillId="0" borderId="0" xfId="0" applyNumberFormat="1" applyFont="1" applyFill="1" applyBorder="1"/>
    <xf numFmtId="4" fontId="35" fillId="0" borderId="0" xfId="0" applyNumberFormat="1" applyFont="1" applyFill="1" applyBorder="1" applyAlignment="1">
      <alignment horizontal="right" vertical="center" wrapText="1"/>
    </xf>
    <xf numFmtId="4" fontId="35" fillId="0" borderId="0" xfId="0" applyNumberFormat="1" applyFont="1" applyFill="1" applyBorder="1" applyAlignment="1">
      <alignment horizontal="right" indent="1"/>
    </xf>
    <xf numFmtId="4" fontId="35" fillId="0" borderId="0" xfId="0" applyNumberFormat="1" applyFont="1" applyFill="1" applyBorder="1" applyAlignment="1">
      <alignment vertical="center" wrapText="1"/>
    </xf>
    <xf numFmtId="0" fontId="36" fillId="0" borderId="45" xfId="0" applyFont="1" applyFill="1" applyBorder="1" applyAlignment="1">
      <alignment wrapText="1"/>
    </xf>
    <xf numFmtId="0" fontId="37" fillId="0" borderId="43" xfId="0" applyFont="1" applyFill="1" applyBorder="1" applyAlignment="1">
      <alignment wrapText="1"/>
    </xf>
    <xf numFmtId="4" fontId="38" fillId="0" borderId="45" xfId="0" applyNumberFormat="1" applyFont="1" applyFill="1" applyBorder="1"/>
    <xf numFmtId="4" fontId="0" fillId="0" borderId="45" xfId="0" applyNumberFormat="1" applyFill="1" applyBorder="1"/>
    <xf numFmtId="0" fontId="36" fillId="0" borderId="0" xfId="0" applyFont="1" applyFill="1" applyAlignment="1">
      <alignment wrapText="1"/>
    </xf>
    <xf numFmtId="0" fontId="33" fillId="0" borderId="0" xfId="0" applyFont="1" applyFill="1" applyBorder="1"/>
    <xf numFmtId="0" fontId="39" fillId="0" borderId="0" xfId="0" applyFont="1" applyFill="1"/>
    <xf numFmtId="4" fontId="33" fillId="0" borderId="0" xfId="0" applyNumberFormat="1" applyFont="1" applyFill="1" applyAlignment="1">
      <alignment wrapText="1"/>
    </xf>
    <xf numFmtId="0" fontId="40" fillId="0" borderId="0" xfId="0" applyFont="1" applyFill="1" applyAlignment="1">
      <alignment vertical="center" wrapText="1"/>
    </xf>
    <xf numFmtId="0" fontId="33" fillId="0" borderId="45" xfId="0" applyFont="1" applyFill="1" applyBorder="1" applyAlignment="1">
      <alignment vertical="center" wrapText="1"/>
    </xf>
    <xf numFmtId="0" fontId="33" fillId="0" borderId="0" xfId="0" applyFont="1" applyFill="1"/>
    <xf numFmtId="2" fontId="33" fillId="0" borderId="0" xfId="0" applyNumberFormat="1" applyFont="1" applyFill="1"/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center"/>
    </xf>
    <xf numFmtId="4" fontId="33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/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/>
    </xf>
    <xf numFmtId="0" fontId="32" fillId="0" borderId="0" xfId="0" applyFont="1" applyFill="1"/>
    <xf numFmtId="4" fontId="32" fillId="0" borderId="0" xfId="0" applyNumberFormat="1" applyFont="1" applyFill="1"/>
    <xf numFmtId="2" fontId="0" fillId="0" borderId="0" xfId="0" applyNumberFormat="1" applyFill="1"/>
    <xf numFmtId="4" fontId="32" fillId="0" borderId="45" xfId="0" applyNumberFormat="1" applyFont="1" applyFill="1" applyBorder="1"/>
    <xf numFmtId="0" fontId="32" fillId="0" borderId="0" xfId="0" applyFont="1" applyFill="1" applyAlignment="1">
      <alignment wrapText="1"/>
    </xf>
    <xf numFmtId="0" fontId="33" fillId="0" borderId="0" xfId="0" applyFont="1" applyFill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/>
    </xf>
    <xf numFmtId="4" fontId="33" fillId="0" borderId="45" xfId="0" applyNumberFormat="1" applyFont="1" applyFill="1" applyBorder="1" applyAlignment="1">
      <alignment horizontal="center" vertical="center"/>
    </xf>
    <xf numFmtId="4" fontId="34" fillId="0" borderId="45" xfId="0" applyNumberFormat="1" applyFont="1" applyFill="1" applyBorder="1" applyAlignment="1">
      <alignment horizontal="center" vertical="center"/>
    </xf>
    <xf numFmtId="3" fontId="32" fillId="0" borderId="46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" fontId="33" fillId="0" borderId="0" xfId="0" applyNumberFormat="1" applyFont="1" applyFill="1"/>
    <xf numFmtId="4" fontId="33" fillId="0" borderId="0" xfId="0" applyNumberFormat="1" applyFont="1" applyFill="1"/>
    <xf numFmtId="0" fontId="0" fillId="0" borderId="0" xfId="0" applyFill="1" applyBorder="1"/>
    <xf numFmtId="0" fontId="44" fillId="0" borderId="0" xfId="0" applyFont="1" applyFill="1"/>
    <xf numFmtId="166" fontId="0" fillId="0" borderId="0" xfId="2" applyNumberFormat="1" applyFont="1" applyFill="1"/>
    <xf numFmtId="0" fontId="46" fillId="0" borderId="51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1" xfId="0" applyFont="1" applyFill="1" applyBorder="1" applyAlignment="1">
      <alignment horizontal="center"/>
    </xf>
    <xf numFmtId="0" fontId="46" fillId="0" borderId="53" xfId="0" applyFont="1" applyFill="1" applyBorder="1" applyAlignment="1">
      <alignment horizontal="center"/>
    </xf>
    <xf numFmtId="0" fontId="46" fillId="0" borderId="54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46" xfId="0" applyFont="1" applyFill="1" applyBorder="1" applyAlignment="1">
      <alignment horizontal="center"/>
    </xf>
    <xf numFmtId="0" fontId="46" fillId="0" borderId="55" xfId="0" applyFont="1" applyFill="1" applyBorder="1" applyAlignment="1">
      <alignment horizontal="center"/>
    </xf>
    <xf numFmtId="0" fontId="46" fillId="0" borderId="47" xfId="0" applyFont="1" applyFill="1" applyBorder="1" applyAlignment="1">
      <alignment horizontal="center"/>
    </xf>
    <xf numFmtId="164" fontId="0" fillId="0" borderId="0" xfId="0" applyNumberFormat="1" applyFill="1"/>
    <xf numFmtId="0" fontId="0" fillId="0" borderId="44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2" fontId="0" fillId="0" borderId="47" xfId="0" applyNumberFormat="1" applyFill="1" applyBorder="1" applyAlignment="1">
      <alignment horizontal="center"/>
    </xf>
    <xf numFmtId="2" fontId="30" fillId="0" borderId="46" xfId="0" applyNumberFormat="1" applyFont="1" applyFill="1" applyBorder="1" applyAlignment="1">
      <alignment horizontal="center"/>
    </xf>
    <xf numFmtId="1" fontId="30" fillId="0" borderId="46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47" xfId="0" applyNumberFormat="1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2" fontId="0" fillId="0" borderId="46" xfId="0" applyNumberFormat="1" applyFont="1" applyFill="1" applyBorder="1" applyAlignment="1">
      <alignment horizontal="center"/>
    </xf>
    <xf numFmtId="1" fontId="0" fillId="0" borderId="46" xfId="0" applyNumberFormat="1" applyFont="1" applyFill="1" applyBorder="1" applyAlignment="1">
      <alignment horizontal="center"/>
    </xf>
    <xf numFmtId="0" fontId="49" fillId="0" borderId="0" xfId="0" applyNumberFormat="1" applyFont="1" applyFill="1" applyBorder="1" applyAlignment="1"/>
    <xf numFmtId="0" fontId="49" fillId="0" borderId="0" xfId="0" applyFont="1" applyFill="1" applyBorder="1"/>
    <xf numFmtId="0" fontId="50" fillId="0" borderId="0" xfId="0" applyFont="1" applyFill="1"/>
    <xf numFmtId="0" fontId="52" fillId="0" borderId="0" xfId="0" applyFont="1" applyFill="1" applyBorder="1"/>
    <xf numFmtId="2" fontId="53" fillId="0" borderId="0" xfId="0" applyNumberFormat="1" applyFont="1" applyFill="1" applyBorder="1"/>
    <xf numFmtId="2" fontId="52" fillId="0" borderId="0" xfId="0" applyNumberFormat="1" applyFont="1" applyFill="1" applyBorder="1"/>
    <xf numFmtId="0" fontId="54" fillId="0" borderId="0" xfId="0" applyFont="1"/>
    <xf numFmtId="0" fontId="54" fillId="0" borderId="0" xfId="0" applyFont="1" applyFill="1" applyAlignment="1"/>
    <xf numFmtId="0" fontId="54" fillId="0" borderId="0" xfId="0" applyFont="1" applyFill="1" applyAlignment="1">
      <alignment wrapText="1"/>
    </xf>
    <xf numFmtId="0" fontId="54" fillId="0" borderId="0" xfId="0" applyFont="1" applyFill="1"/>
    <xf numFmtId="0" fontId="49" fillId="0" borderId="51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49" fillId="0" borderId="53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49" fillId="0" borderId="51" xfId="0" applyFont="1" applyBorder="1" applyAlignment="1">
      <alignment horizontal="center"/>
    </xf>
    <xf numFmtId="0" fontId="49" fillId="0" borderId="51" xfId="0" applyNumberFormat="1" applyFont="1" applyBorder="1" applyAlignment="1">
      <alignment horizontal="center"/>
    </xf>
    <xf numFmtId="0" fontId="49" fillId="0" borderId="49" xfId="0" applyFont="1" applyBorder="1" applyAlignment="1">
      <alignment horizontal="center"/>
    </xf>
    <xf numFmtId="0" fontId="48" fillId="0" borderId="45" xfId="0" applyFont="1" applyBorder="1"/>
    <xf numFmtId="2" fontId="48" fillId="0" borderId="45" xfId="0" applyNumberFormat="1" applyFont="1" applyBorder="1" applyAlignment="1">
      <alignment horizontal="center"/>
    </xf>
    <xf numFmtId="4" fontId="48" fillId="0" borderId="45" xfId="0" applyNumberFormat="1" applyFont="1" applyBorder="1"/>
    <xf numFmtId="4" fontId="48" fillId="0" borderId="45" xfId="0" applyNumberFormat="1" applyFont="1" applyBorder="1" applyAlignment="1">
      <alignment horizontal="center"/>
    </xf>
    <xf numFmtId="0" fontId="48" fillId="0" borderId="0" xfId="0" applyFont="1" applyBorder="1"/>
    <xf numFmtId="0" fontId="48" fillId="0" borderId="0" xfId="0" applyNumberFormat="1" applyFont="1" applyBorder="1" applyAlignment="1">
      <alignment horizontal="center"/>
    </xf>
    <xf numFmtId="2" fontId="48" fillId="0" borderId="0" xfId="0" applyNumberFormat="1" applyFont="1" applyBorder="1"/>
    <xf numFmtId="2" fontId="54" fillId="0" borderId="0" xfId="0" applyNumberFormat="1" applyFont="1"/>
    <xf numFmtId="4" fontId="52" fillId="0" borderId="0" xfId="0" applyNumberFormat="1" applyFont="1" applyFill="1" applyBorder="1"/>
    <xf numFmtId="0" fontId="33" fillId="0" borderId="45" xfId="0" applyFont="1" applyFill="1" applyBorder="1"/>
    <xf numFmtId="2" fontId="12" fillId="0" borderId="0" xfId="0" applyNumberFormat="1" applyFont="1"/>
    <xf numFmtId="0" fontId="0" fillId="0" borderId="0" xfId="0"/>
    <xf numFmtId="164" fontId="15" fillId="0" borderId="1" xfId="0" applyNumberFormat="1" applyFont="1" applyFill="1" applyBorder="1" applyAlignment="1">
      <alignment vertical="top" wrapText="1"/>
    </xf>
    <xf numFmtId="0" fontId="15" fillId="0" borderId="32" xfId="0" applyFont="1" applyBorder="1" applyAlignment="1">
      <alignment horizontal="center" vertical="top" wrapText="1"/>
    </xf>
    <xf numFmtId="0" fontId="36" fillId="0" borderId="0" xfId="0" applyFont="1" applyFill="1" applyAlignment="1">
      <alignment horizontal="center" vertical="center" wrapText="1"/>
    </xf>
    <xf numFmtId="0" fontId="55" fillId="0" borderId="0" xfId="0" applyFont="1" applyFill="1" applyAlignment="1">
      <alignment wrapText="1"/>
    </xf>
    <xf numFmtId="0" fontId="56" fillId="0" borderId="56" xfId="0" applyFont="1" applyFill="1" applyBorder="1" applyAlignment="1">
      <alignment horizontal="center" vertical="center" wrapText="1"/>
    </xf>
    <xf numFmtId="3" fontId="36" fillId="0" borderId="56" xfId="0" applyNumberFormat="1" applyFont="1" applyFill="1" applyBorder="1" applyAlignment="1">
      <alignment wrapText="1"/>
    </xf>
    <xf numFmtId="4" fontId="36" fillId="0" borderId="56" xfId="0" applyNumberFormat="1" applyFont="1" applyFill="1" applyBorder="1" applyAlignment="1">
      <alignment wrapText="1"/>
    </xf>
    <xf numFmtId="4" fontId="36" fillId="0" borderId="56" xfId="0" applyNumberFormat="1" applyFont="1" applyFill="1" applyBorder="1" applyAlignment="1">
      <alignment horizontal="right" vertical="center" wrapText="1"/>
    </xf>
    <xf numFmtId="4" fontId="36" fillId="0" borderId="56" xfId="0" applyNumberFormat="1" applyFont="1" applyFill="1" applyBorder="1" applyAlignment="1">
      <alignment horizontal="right" wrapText="1"/>
    </xf>
    <xf numFmtId="4" fontId="41" fillId="0" borderId="56" xfId="0" applyNumberFormat="1" applyFont="1" applyFill="1" applyBorder="1" applyAlignment="1">
      <alignment wrapText="1"/>
    </xf>
    <xf numFmtId="4" fontId="37" fillId="0" borderId="56" xfId="0" applyNumberFormat="1" applyFont="1" applyFill="1" applyBorder="1" applyAlignment="1">
      <alignment horizontal="center" vertical="center" wrapText="1"/>
    </xf>
    <xf numFmtId="4" fontId="36" fillId="0" borderId="0" xfId="0" applyNumberFormat="1" applyFont="1" applyFill="1" applyBorder="1" applyAlignment="1">
      <alignment wrapText="1"/>
    </xf>
    <xf numFmtId="4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Border="1" applyAlignment="1">
      <alignment horizontal="right" wrapText="1"/>
    </xf>
    <xf numFmtId="4" fontId="36" fillId="0" borderId="0" xfId="0" applyNumberFormat="1" applyFont="1" applyFill="1" applyBorder="1" applyAlignment="1">
      <alignment horizontal="right" wrapText="1"/>
    </xf>
    <xf numFmtId="4" fontId="41" fillId="0" borderId="0" xfId="0" applyNumberFormat="1" applyFont="1" applyFill="1" applyBorder="1" applyAlignment="1">
      <alignment wrapText="1"/>
    </xf>
    <xf numFmtId="4" fontId="37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horizontal="center"/>
    </xf>
    <xf numFmtId="4" fontId="57" fillId="0" borderId="0" xfId="0" applyNumberFormat="1" applyFont="1" applyFill="1" applyBorder="1" applyAlignment="1">
      <alignment wrapText="1"/>
    </xf>
    <xf numFmtId="4" fontId="57" fillId="0" borderId="0" xfId="0" applyNumberFormat="1" applyFont="1" applyFill="1" applyBorder="1" applyAlignment="1">
      <alignment horizontal="right" vertical="center" wrapText="1"/>
    </xf>
    <xf numFmtId="3" fontId="57" fillId="0" borderId="0" xfId="0" applyNumberFormat="1" applyFont="1" applyFill="1" applyBorder="1" applyAlignment="1">
      <alignment horizontal="right" vertical="center" wrapText="1"/>
    </xf>
    <xf numFmtId="3" fontId="57" fillId="0" borderId="0" xfId="0" applyNumberFormat="1" applyFont="1" applyFill="1" applyBorder="1" applyAlignment="1">
      <alignment horizontal="right" wrapText="1"/>
    </xf>
    <xf numFmtId="4" fontId="58" fillId="0" borderId="0" xfId="0" applyNumberFormat="1" applyFont="1" applyFill="1" applyBorder="1" applyAlignment="1">
      <alignment horizontal="center" vertical="center" wrapText="1"/>
    </xf>
    <xf numFmtId="4" fontId="57" fillId="0" borderId="0" xfId="0" applyNumberFormat="1" applyFont="1" applyFill="1" applyBorder="1" applyAlignment="1">
      <alignment horizontal="right" wrapText="1"/>
    </xf>
    <xf numFmtId="0" fontId="41" fillId="0" borderId="0" xfId="0" applyFont="1" applyFill="1" applyAlignment="1">
      <alignment wrapText="1"/>
    </xf>
    <xf numFmtId="4" fontId="41" fillId="0" borderId="0" xfId="0" applyNumberFormat="1" applyFont="1" applyFill="1" applyAlignment="1">
      <alignment wrapText="1"/>
    </xf>
    <xf numFmtId="4" fontId="41" fillId="0" borderId="0" xfId="0" applyNumberFormat="1" applyFont="1" applyFill="1" applyAlignment="1">
      <alignment horizontal="right" wrapText="1"/>
    </xf>
    <xf numFmtId="0" fontId="15" fillId="0" borderId="2" xfId="0" applyFont="1" applyFill="1" applyBorder="1" applyAlignment="1">
      <alignment horizontal="center" vertical="top" wrapText="1"/>
    </xf>
    <xf numFmtId="164" fontId="15" fillId="0" borderId="28" xfId="0" applyNumberFormat="1" applyFont="1" applyFill="1" applyBorder="1" applyAlignment="1">
      <alignment vertical="top" wrapText="1"/>
    </xf>
    <xf numFmtId="164" fontId="15" fillId="0" borderId="7" xfId="0" applyNumberFormat="1" applyFont="1" applyFill="1" applyBorder="1" applyAlignment="1">
      <alignment vertical="top" wrapText="1"/>
    </xf>
    <xf numFmtId="0" fontId="15" fillId="0" borderId="7" xfId="0" applyFont="1" applyFill="1" applyBorder="1" applyAlignment="1">
      <alignment vertical="top" wrapText="1"/>
    </xf>
    <xf numFmtId="2" fontId="15" fillId="0" borderId="7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3" fillId="0" borderId="1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7" fillId="0" borderId="9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15" fillId="0" borderId="25" xfId="0" applyFont="1" applyBorder="1" applyAlignment="1">
      <alignment vertical="top" wrapText="1"/>
    </xf>
    <xf numFmtId="0" fontId="15" fillId="0" borderId="57" xfId="0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5" fillId="0" borderId="58" xfId="0" applyFont="1" applyBorder="1" applyAlignment="1">
      <alignment vertical="top" wrapText="1"/>
    </xf>
    <xf numFmtId="0" fontId="15" fillId="0" borderId="59" xfId="0" applyFont="1" applyBorder="1" applyAlignment="1">
      <alignment vertical="top" wrapText="1"/>
    </xf>
    <xf numFmtId="0" fontId="15" fillId="0" borderId="38" xfId="0" applyFont="1" applyBorder="1" applyAlignment="1">
      <alignment vertical="top" wrapText="1"/>
    </xf>
    <xf numFmtId="164" fontId="15" fillId="0" borderId="16" xfId="0" applyNumberFormat="1" applyFont="1" applyFill="1" applyBorder="1" applyAlignment="1">
      <alignment vertical="top" wrapText="1"/>
    </xf>
    <xf numFmtId="164" fontId="15" fillId="0" borderId="60" xfId="0" applyNumberFormat="1" applyFont="1" applyBorder="1" applyAlignment="1">
      <alignment vertical="top" wrapText="1"/>
    </xf>
    <xf numFmtId="164" fontId="15" fillId="0" borderId="19" xfId="0" applyNumberFormat="1" applyFont="1" applyFill="1" applyBorder="1" applyAlignment="1">
      <alignment vertical="top" wrapText="1"/>
    </xf>
    <xf numFmtId="164" fontId="15" fillId="0" borderId="20" xfId="0" applyNumberFormat="1" applyFont="1" applyFill="1" applyBorder="1" applyAlignment="1">
      <alignment vertical="top" wrapText="1"/>
    </xf>
    <xf numFmtId="164" fontId="15" fillId="0" borderId="61" xfId="0" applyNumberFormat="1" applyFont="1" applyBorder="1" applyAlignment="1">
      <alignment vertical="top" wrapText="1"/>
    </xf>
    <xf numFmtId="0" fontId="15" fillId="0" borderId="3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164" fontId="15" fillId="0" borderId="62" xfId="0" applyNumberFormat="1" applyFont="1" applyFill="1" applyBorder="1" applyAlignment="1">
      <alignment vertical="top" wrapText="1"/>
    </xf>
    <xf numFmtId="164" fontId="15" fillId="0" borderId="63" xfId="0" applyNumberFormat="1" applyFont="1" applyBorder="1" applyAlignment="1">
      <alignment vertical="top" wrapText="1"/>
    </xf>
    <xf numFmtId="164" fontId="15" fillId="0" borderId="57" xfId="0" applyNumberFormat="1" applyFont="1" applyBorder="1" applyAlignment="1">
      <alignment vertical="top" wrapText="1"/>
    </xf>
    <xf numFmtId="164" fontId="15" fillId="0" borderId="64" xfId="0" applyNumberFormat="1" applyFont="1" applyFill="1" applyBorder="1" applyAlignment="1">
      <alignment vertical="top" wrapText="1"/>
    </xf>
    <xf numFmtId="164" fontId="15" fillId="0" borderId="65" xfId="0" applyNumberFormat="1" applyFont="1" applyBorder="1" applyAlignment="1">
      <alignment vertical="top" wrapText="1"/>
    </xf>
    <xf numFmtId="164" fontId="15" fillId="0" borderId="66" xfId="0" applyNumberFormat="1" applyFont="1" applyFill="1" applyBorder="1" applyAlignment="1">
      <alignment vertical="top" wrapText="1"/>
    </xf>
    <xf numFmtId="164" fontId="15" fillId="0" borderId="15" xfId="0" applyNumberFormat="1" applyFont="1" applyBorder="1" applyAlignment="1">
      <alignment vertical="top" wrapText="1"/>
    </xf>
    <xf numFmtId="164" fontId="15" fillId="0" borderId="31" xfId="0" applyNumberFormat="1" applyFont="1" applyFill="1" applyBorder="1" applyAlignment="1">
      <alignment vertical="top" wrapText="1"/>
    </xf>
    <xf numFmtId="164" fontId="15" fillId="0" borderId="29" xfId="0" applyNumberFormat="1" applyFont="1" applyBorder="1" applyAlignment="1">
      <alignment vertical="top" wrapText="1"/>
    </xf>
    <xf numFmtId="164" fontId="15" fillId="0" borderId="27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vertical="top" wrapText="1"/>
    </xf>
    <xf numFmtId="4" fontId="37" fillId="0" borderId="43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4" fontId="34" fillId="0" borderId="45" xfId="0" applyNumberFormat="1" applyFont="1" applyFill="1" applyBorder="1" applyAlignment="1">
      <alignment horizontal="right" vertical="center" wrapText="1"/>
    </xf>
    <xf numFmtId="4" fontId="34" fillId="0" borderId="45" xfId="0" applyNumberFormat="1" applyFont="1" applyFill="1" applyBorder="1" applyAlignment="1">
      <alignment vertical="center" wrapText="1"/>
    </xf>
    <xf numFmtId="0" fontId="33" fillId="0" borderId="45" xfId="0" applyFont="1" applyFill="1" applyBorder="1" applyAlignment="1">
      <alignment horizontal="left" vertical="center" wrapText="1"/>
    </xf>
    <xf numFmtId="3" fontId="33" fillId="0" borderId="45" xfId="0" applyNumberFormat="1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/>
    </xf>
    <xf numFmtId="2" fontId="0" fillId="0" borderId="56" xfId="0" applyNumberFormat="1" applyFill="1" applyBorder="1" applyAlignment="1">
      <alignment horizontal="center"/>
    </xf>
    <xf numFmtId="49" fontId="47" fillId="0" borderId="56" xfId="21" applyNumberFormat="1" applyFill="1" applyBorder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164" fontId="12" fillId="0" borderId="0" xfId="2" applyFont="1" applyAlignment="1">
      <alignment horizontal="center"/>
    </xf>
    <xf numFmtId="168" fontId="12" fillId="0" borderId="0" xfId="2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4" fontId="15" fillId="0" borderId="31" xfId="0" applyNumberFormat="1" applyFont="1" applyBorder="1" applyAlignment="1">
      <alignment vertical="top" wrapText="1"/>
    </xf>
    <xf numFmtId="2" fontId="15" fillId="0" borderId="37" xfId="0" applyNumberFormat="1" applyFont="1" applyBorder="1" applyAlignment="1">
      <alignment vertical="top" wrapText="1"/>
    </xf>
    <xf numFmtId="2" fontId="15" fillId="0" borderId="36" xfId="0" applyNumberFormat="1" applyFont="1" applyBorder="1" applyAlignment="1">
      <alignment vertical="top" wrapText="1"/>
    </xf>
    <xf numFmtId="0" fontId="0" fillId="5" borderId="46" xfId="0" applyFill="1" applyBorder="1" applyAlignment="1">
      <alignment horizontal="center"/>
    </xf>
    <xf numFmtId="2" fontId="0" fillId="5" borderId="56" xfId="0" applyNumberFormat="1" applyFill="1" applyBorder="1" applyAlignment="1">
      <alignment horizontal="center"/>
    </xf>
    <xf numFmtId="0" fontId="51" fillId="0" borderId="56" xfId="0" applyFont="1" applyFill="1" applyBorder="1" applyAlignment="1">
      <alignment horizontal="left" vertical="center"/>
    </xf>
    <xf numFmtId="0" fontId="49" fillId="0" borderId="56" xfId="0" applyFont="1" applyFill="1" applyBorder="1" applyAlignment="1">
      <alignment horizontal="center"/>
    </xf>
    <xf numFmtId="4" fontId="51" fillId="0" borderId="56" xfId="0" applyNumberFormat="1" applyFont="1" applyFill="1" applyBorder="1" applyAlignment="1">
      <alignment horizontal="left" vertical="center"/>
    </xf>
    <xf numFmtId="0" fontId="50" fillId="0" borderId="56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left" vertical="center"/>
    </xf>
    <xf numFmtId="4" fontId="51" fillId="0" borderId="0" xfId="0" applyNumberFormat="1" applyFont="1" applyFill="1" applyBorder="1" applyAlignment="1">
      <alignment horizontal="left" vertical="center"/>
    </xf>
    <xf numFmtId="0" fontId="51" fillId="0" borderId="56" xfId="0" applyFont="1" applyFill="1" applyBorder="1" applyAlignment="1">
      <alignment horizontal="right" vertical="center"/>
    </xf>
    <xf numFmtId="0" fontId="54" fillId="0" borderId="56" xfId="0" applyFont="1" applyFill="1" applyBorder="1" applyAlignment="1">
      <alignment horizontal="center"/>
    </xf>
    <xf numFmtId="4" fontId="51" fillId="0" borderId="56" xfId="0" applyNumberFormat="1" applyFont="1" applyFill="1" applyBorder="1" applyAlignment="1">
      <alignment horizontal="center"/>
    </xf>
    <xf numFmtId="0" fontId="51" fillId="0" borderId="56" xfId="0" applyFont="1" applyFill="1" applyBorder="1"/>
    <xf numFmtId="0" fontId="15" fillId="0" borderId="58" xfId="0" applyFont="1" applyBorder="1" applyAlignment="1">
      <alignment horizontal="center" vertical="top" wrapText="1"/>
    </xf>
    <xf numFmtId="0" fontId="15" fillId="0" borderId="38" xfId="0" applyFont="1" applyBorder="1" applyAlignment="1">
      <alignment horizontal="center" vertical="top" wrapText="1"/>
    </xf>
    <xf numFmtId="0" fontId="12" fillId="0" borderId="36" xfId="0" applyFont="1" applyBorder="1"/>
    <xf numFmtId="0" fontId="12" fillId="0" borderId="57" xfId="0" applyFont="1" applyBorder="1"/>
    <xf numFmtId="2" fontId="12" fillId="0" borderId="36" xfId="0" applyNumberFormat="1" applyFont="1" applyBorder="1"/>
    <xf numFmtId="0" fontId="15" fillId="0" borderId="39" xfId="0" applyFont="1" applyBorder="1" applyAlignment="1">
      <alignment horizontal="center" vertical="top" wrapText="1"/>
    </xf>
    <xf numFmtId="2" fontId="12" fillId="0" borderId="62" xfId="0" applyNumberFormat="1" applyFont="1" applyBorder="1"/>
    <xf numFmtId="3" fontId="34" fillId="0" borderId="56" xfId="0" applyNumberFormat="1" applyFont="1" applyBorder="1"/>
    <xf numFmtId="3" fontId="34" fillId="0" borderId="56" xfId="0" applyNumberFormat="1" applyFont="1" applyBorder="1" applyAlignment="1">
      <alignment horizontal="right" vertical="center" wrapText="1"/>
    </xf>
    <xf numFmtId="3" fontId="33" fillId="0" borderId="45" xfId="0" applyNumberFormat="1" applyFont="1" applyFill="1" applyBorder="1" applyAlignment="1">
      <alignment horizontal="right"/>
    </xf>
    <xf numFmtId="169" fontId="33" fillId="0" borderId="45" xfId="0" applyNumberFormat="1" applyFont="1" applyFill="1" applyBorder="1"/>
    <xf numFmtId="0" fontId="32" fillId="0" borderId="0" xfId="0" applyFont="1" applyFill="1" applyAlignment="1">
      <alignment horizontal="center" wrapText="1"/>
    </xf>
    <xf numFmtId="0" fontId="34" fillId="0" borderId="45" xfId="0" applyFont="1" applyFill="1" applyBorder="1" applyAlignment="1">
      <alignment horizontal="center" vertical="center" wrapText="1"/>
    </xf>
    <xf numFmtId="0" fontId="34" fillId="0" borderId="48" xfId="0" applyFont="1" applyFill="1" applyBorder="1" applyAlignment="1">
      <alignment horizontal="center" vertical="center" wrapText="1"/>
    </xf>
    <xf numFmtId="0" fontId="34" fillId="0" borderId="46" xfId="0" applyFont="1" applyFill="1" applyBorder="1" applyAlignment="1">
      <alignment horizontal="center" vertical="center" wrapText="1"/>
    </xf>
    <xf numFmtId="4" fontId="34" fillId="0" borderId="48" xfId="0" applyNumberFormat="1" applyFont="1" applyFill="1" applyBorder="1" applyAlignment="1">
      <alignment horizontal="center" vertical="center" wrapText="1"/>
    </xf>
    <xf numFmtId="4" fontId="34" fillId="0" borderId="46" xfId="0" applyNumberFormat="1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40" fillId="0" borderId="0" xfId="0" applyFont="1" applyFill="1" applyAlignment="1">
      <alignment horizontal="center" vertical="center" wrapText="1"/>
    </xf>
    <xf numFmtId="4" fontId="34" fillId="0" borderId="42" xfId="0" applyNumberFormat="1" applyFont="1" applyFill="1" applyBorder="1" applyAlignment="1">
      <alignment horizontal="center" vertical="center" wrapText="1"/>
    </xf>
    <xf numFmtId="4" fontId="34" fillId="0" borderId="41" xfId="0" applyNumberFormat="1" applyFont="1" applyFill="1" applyBorder="1" applyAlignment="1">
      <alignment horizontal="center" vertical="center" wrapText="1"/>
    </xf>
    <xf numFmtId="4" fontId="34" fillId="0" borderId="49" xfId="0" applyNumberFormat="1" applyFont="1" applyFill="1" applyBorder="1" applyAlignment="1">
      <alignment horizontal="center" vertical="center" wrapText="1"/>
    </xf>
    <xf numFmtId="0" fontId="33" fillId="0" borderId="51" xfId="0" applyFont="1" applyFill="1" applyBorder="1" applyAlignment="1">
      <alignment horizontal="center" vertical="center" wrapText="1"/>
    </xf>
    <xf numFmtId="0" fontId="0" fillId="0" borderId="45" xfId="0" applyFill="1" applyBorder="1"/>
    <xf numFmtId="0" fontId="41" fillId="0" borderId="0" xfId="0" applyFont="1" applyFill="1" applyAlignment="1">
      <alignment horizontal="center" vertical="center" wrapText="1"/>
    </xf>
    <xf numFmtId="0" fontId="33" fillId="0" borderId="45" xfId="0" applyFont="1" applyFill="1" applyBorder="1" applyAlignment="1"/>
    <xf numFmtId="0" fontId="33" fillId="0" borderId="51" xfId="0" applyFont="1" applyFill="1" applyBorder="1" applyAlignment="1"/>
    <xf numFmtId="0" fontId="33" fillId="0" borderId="50" xfId="0" applyFont="1" applyFill="1" applyBorder="1" applyAlignment="1">
      <alignment horizontal="center" vertical="center" wrapText="1"/>
    </xf>
    <xf numFmtId="0" fontId="33" fillId="0" borderId="52" xfId="0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 wrapText="1"/>
    </xf>
    <xf numFmtId="0" fontId="32" fillId="0" borderId="0" xfId="0" applyFont="1" applyFill="1" applyAlignment="1"/>
    <xf numFmtId="4" fontId="33" fillId="0" borderId="50" xfId="0" applyNumberFormat="1" applyFont="1" applyFill="1" applyBorder="1" applyAlignment="1">
      <alignment horizontal="center" vertical="center"/>
    </xf>
    <xf numFmtId="4" fontId="33" fillId="0" borderId="52" xfId="0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horizontal="left"/>
    </xf>
    <xf numFmtId="0" fontId="45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 wrapText="1"/>
    </xf>
    <xf numFmtId="0" fontId="44" fillId="0" borderId="0" xfId="0" applyFont="1" applyFill="1" applyAlignment="1"/>
    <xf numFmtId="0" fontId="0" fillId="0" borderId="0" xfId="0" applyFill="1" applyAlignment="1"/>
    <xf numFmtId="0" fontId="4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0" fillId="0" borderId="51" xfId="0" applyFont="1" applyFill="1" applyBorder="1" applyAlignment="1">
      <alignment horizontal="center" wrapText="1"/>
    </xf>
    <xf numFmtId="0" fontId="50" fillId="0" borderId="53" xfId="0" applyFont="1" applyFill="1" applyBorder="1" applyAlignment="1">
      <alignment horizontal="center" wrapText="1"/>
    </xf>
    <xf numFmtId="0" fontId="50" fillId="0" borderId="46" xfId="0" applyFont="1" applyFill="1" applyBorder="1" applyAlignment="1">
      <alignment horizontal="center" wrapText="1"/>
    </xf>
    <xf numFmtId="0" fontId="51" fillId="0" borderId="50" xfId="0" applyFont="1" applyFill="1" applyBorder="1" applyAlignment="1">
      <alignment horizontal="center" vertical="center"/>
    </xf>
    <xf numFmtId="0" fontId="51" fillId="0" borderId="52" xfId="0" applyFont="1" applyFill="1" applyBorder="1" applyAlignment="1">
      <alignment horizontal="center" vertical="center"/>
    </xf>
    <xf numFmtId="0" fontId="51" fillId="0" borderId="43" xfId="0" applyFont="1" applyFill="1" applyBorder="1" applyAlignment="1">
      <alignment horizontal="center" vertical="center"/>
    </xf>
    <xf numFmtId="0" fontId="52" fillId="0" borderId="0" xfId="0" applyNumberFormat="1" applyFont="1" applyFill="1" applyBorder="1" applyAlignment="1">
      <alignment horizontal="center"/>
    </xf>
    <xf numFmtId="0" fontId="49" fillId="0" borderId="42" xfId="0" applyNumberFormat="1" applyFont="1" applyBorder="1" applyAlignment="1">
      <alignment horizontal="center" wrapText="1"/>
    </xf>
    <xf numFmtId="0" fontId="49" fillId="0" borderId="41" xfId="0" applyNumberFormat="1" applyFont="1" applyBorder="1" applyAlignment="1">
      <alignment horizontal="center" wrapText="1"/>
    </xf>
    <xf numFmtId="0" fontId="51" fillId="0" borderId="56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0" borderId="62" xfId="0" applyFont="1" applyBorder="1" applyAlignment="1">
      <alignment horizontal="center" vertical="top" wrapText="1"/>
    </xf>
    <xf numFmtId="0" fontId="15" fillId="0" borderId="66" xfId="0" applyFont="1" applyBorder="1" applyAlignment="1">
      <alignment horizontal="center" vertical="top" wrapText="1"/>
    </xf>
    <xf numFmtId="0" fontId="15" fillId="0" borderId="39" xfId="0" applyFont="1" applyBorder="1" applyAlignment="1">
      <alignment horizontal="center" vertical="top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7" fillId="0" borderId="18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32" fillId="0" borderId="0" xfId="0" applyFont="1" applyFill="1" applyAlignment="1">
      <alignment horizontal="center" wrapText="1"/>
    </xf>
    <xf numFmtId="0" fontId="32" fillId="0" borderId="5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32" fillId="0" borderId="0" xfId="0" applyFont="1" applyFill="1" applyAlignment="1">
      <alignment horizontal="center"/>
    </xf>
    <xf numFmtId="0" fontId="33" fillId="0" borderId="51" xfId="0" applyFont="1" applyFill="1" applyBorder="1" applyAlignment="1">
      <alignment horizontal="center" wrapText="1"/>
    </xf>
    <xf numFmtId="0" fontId="33" fillId="0" borderId="46" xfId="0" applyFont="1" applyFill="1" applyBorder="1" applyAlignment="1">
      <alignment horizontal="center" wrapText="1"/>
    </xf>
    <xf numFmtId="0" fontId="33" fillId="0" borderId="45" xfId="0" applyFont="1" applyFill="1" applyBorder="1" applyAlignment="1">
      <alignment horizontal="center" vertical="center" wrapText="1"/>
    </xf>
    <xf numFmtId="0" fontId="0" fillId="0" borderId="45" xfId="0" applyFill="1" applyBorder="1"/>
    <xf numFmtId="4" fontId="32" fillId="0" borderId="0" xfId="0" applyNumberFormat="1" applyFont="1" applyFill="1" applyAlignment="1">
      <alignment horizontal="center"/>
    </xf>
    <xf numFmtId="0" fontId="41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/>
    </xf>
    <xf numFmtId="166" fontId="42" fillId="0" borderId="0" xfId="2" applyNumberFormat="1" applyFont="1" applyFill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51" fillId="0" borderId="50" xfId="0" applyFont="1" applyFill="1" applyBorder="1" applyAlignment="1">
      <alignment horizontal="left" vertical="center"/>
    </xf>
    <xf numFmtId="0" fontId="51" fillId="0" borderId="43" xfId="0" applyFont="1" applyFill="1" applyBorder="1" applyAlignment="1">
      <alignment horizontal="left" vertical="center"/>
    </xf>
    <xf numFmtId="0" fontId="51" fillId="0" borderId="52" xfId="0" applyFont="1" applyFill="1" applyBorder="1" applyAlignment="1">
      <alignment horizontal="left" vertical="center"/>
    </xf>
    <xf numFmtId="4" fontId="48" fillId="0" borderId="50" xfId="0" applyNumberFormat="1" applyFont="1" applyBorder="1" applyAlignment="1">
      <alignment horizontal="center"/>
    </xf>
    <xf numFmtId="4" fontId="48" fillId="0" borderId="52" xfId="0" applyNumberFormat="1" applyFont="1" applyBorder="1" applyAlignment="1">
      <alignment horizontal="center"/>
    </xf>
    <xf numFmtId="4" fontId="45" fillId="0" borderId="0" xfId="2" applyNumberFormat="1" applyFont="1" applyAlignment="1">
      <alignment horizontal="center"/>
    </xf>
    <xf numFmtId="0" fontId="48" fillId="0" borderId="0" xfId="0" applyFont="1" applyBorder="1" applyAlignment="1">
      <alignment horizontal="center"/>
    </xf>
    <xf numFmtId="0" fontId="48" fillId="0" borderId="47" xfId="0" applyFont="1" applyBorder="1" applyAlignment="1">
      <alignment horizontal="center" wrapText="1"/>
    </xf>
  </cellXfs>
  <cellStyles count="23">
    <cellStyle name="S0" xfId="3" xr:uid="{00000000-0005-0000-0000-000000000000}"/>
    <cellStyle name="S0 2" xfId="11" xr:uid="{00000000-0005-0000-0000-000001000000}"/>
    <cellStyle name="S1" xfId="12" xr:uid="{00000000-0005-0000-0000-000002000000}"/>
    <cellStyle name="S10" xfId="20" xr:uid="{00000000-0005-0000-0000-000003000000}"/>
    <cellStyle name="S11" xfId="9" xr:uid="{00000000-0005-0000-0000-000004000000}"/>
    <cellStyle name="S12" xfId="10" xr:uid="{00000000-0005-0000-0000-000005000000}"/>
    <cellStyle name="S2" xfId="13" xr:uid="{00000000-0005-0000-0000-000006000000}"/>
    <cellStyle name="S3" xfId="4" xr:uid="{00000000-0005-0000-0000-000007000000}"/>
    <cellStyle name="S3 2" xfId="14" xr:uid="{00000000-0005-0000-0000-000008000000}"/>
    <cellStyle name="S4" xfId="5" xr:uid="{00000000-0005-0000-0000-000009000000}"/>
    <cellStyle name="S5" xfId="15" xr:uid="{00000000-0005-0000-0000-00000A000000}"/>
    <cellStyle name="S6" xfId="6" xr:uid="{00000000-0005-0000-0000-00000B000000}"/>
    <cellStyle name="S6 2" xfId="16" xr:uid="{00000000-0005-0000-0000-00000C000000}"/>
    <cellStyle name="S7" xfId="8" xr:uid="{00000000-0005-0000-0000-00000D000000}"/>
    <cellStyle name="S7 2" xfId="17" xr:uid="{00000000-0005-0000-0000-00000E000000}"/>
    <cellStyle name="S8" xfId="7" xr:uid="{00000000-0005-0000-0000-00000F000000}"/>
    <cellStyle name="S8 2" xfId="18" xr:uid="{00000000-0005-0000-0000-000010000000}"/>
    <cellStyle name="S9" xfId="19" xr:uid="{00000000-0005-0000-0000-000011000000}"/>
    <cellStyle name="Гиперссылка" xfId="1" builtinId="8"/>
    <cellStyle name="Обычный" xfId="0" builtinId="0"/>
    <cellStyle name="Обычный 2" xfId="21" xr:uid="{00000000-0005-0000-0000-000014000000}"/>
    <cellStyle name="Обычный 2 2" xfId="22" xr:uid="{00000000-0005-0000-0000-000015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ubinova\&#1052;&#1086;&#1080;%20&#1076;&#1086;&#1082;&#1091;&#1084;&#1077;&#1085;&#1090;&#1099;\&#1040;&#1051;&#1048;&#1053;&#1040;\&#1058;&#1044;&#1042;\&#1058;&#1040;&#1056;&#1048;&#1060;&#1067;\&#1040;&#1051;&#1045;&#1050;&#1057;&#1040;&#1053;&#1044;&#1056;&#1054;&#1042;&#1050;&#1040;\2020\&#1058;&#1055;&#1042;%20&#1040;&#10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вна"/>
      <sheetName val="загально"/>
      <sheetName val="админ"/>
      <sheetName val="збут"/>
      <sheetName val="інш"/>
      <sheetName val="финанс"/>
      <sheetName val="анализ"/>
      <sheetName val="ДТ"/>
      <sheetName val="расчет топливо"/>
      <sheetName val="цена ДТ"/>
      <sheetName val="кубы"/>
      <sheetName val="расчет масел"/>
      <sheetName val="масла"/>
      <sheetName val="зч"/>
      <sheetName val="шины"/>
      <sheetName val="ак"/>
      <sheetName val="зп вод"/>
      <sheetName val="зп гр"/>
      <sheetName val="аморт"/>
      <sheetName val="експл"/>
      <sheetName val="ИТР"/>
      <sheetName val="статьи"/>
      <sheetName val="92"/>
    </sheetNames>
    <sheetDataSet>
      <sheetData sheetId="0">
        <row r="38">
          <cell r="K38">
            <v>68.108936116177588</v>
          </cell>
        </row>
        <row r="41">
          <cell r="A41" t="str">
            <v>Директор</v>
          </cell>
          <cell r="D41" t="str">
            <v>__________</v>
          </cell>
          <cell r="N41" t="str">
            <v>Лубинський В.О.</v>
          </cell>
        </row>
        <row r="42">
          <cell r="A42" t="str">
            <v>(керівник)</v>
          </cell>
          <cell r="N42" t="str">
            <v>(ініціали, прізвище)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topLeftCell="A16" workbookViewId="0">
      <selection activeCell="M11" sqref="M11"/>
    </sheetView>
  </sheetViews>
  <sheetFormatPr defaultRowHeight="15" x14ac:dyDescent="0.25"/>
  <cols>
    <col min="1" max="1" width="9.140625" style="10"/>
    <col min="2" max="2" width="59.85546875" style="10" customWidth="1"/>
    <col min="3" max="3" width="6.7109375" style="10" customWidth="1"/>
    <col min="4" max="4" width="4.140625" style="10" hidden="1" customWidth="1"/>
    <col min="5" max="5" width="2.85546875" style="10" hidden="1" customWidth="1"/>
    <col min="6" max="6" width="3.5703125" style="10" hidden="1" customWidth="1"/>
    <col min="7" max="7" width="4.85546875" style="10" hidden="1" customWidth="1"/>
    <col min="8" max="8" width="4.7109375" style="10" hidden="1" customWidth="1"/>
    <col min="9" max="9" width="3.5703125" style="10" hidden="1" customWidth="1"/>
    <col min="10" max="10" width="10.28515625" style="10" customWidth="1"/>
    <col min="11" max="11" width="5.85546875" style="10" customWidth="1"/>
    <col min="12" max="12" width="3" style="10" customWidth="1"/>
    <col min="13" max="13" width="13.42578125" style="10" customWidth="1"/>
    <col min="14" max="14" width="10" style="10" bestFit="1" customWidth="1"/>
    <col min="15" max="15" width="2" style="10" customWidth="1"/>
    <col min="16" max="16" width="11.42578125" style="10" customWidth="1"/>
    <col min="17" max="17" width="8.140625" style="10" customWidth="1"/>
    <col min="18" max="18" width="2.5703125" style="10" customWidth="1"/>
    <col min="19" max="16384" width="9.140625" style="10"/>
  </cols>
  <sheetData>
    <row r="1" spans="1:18" x14ac:dyDescent="0.25">
      <c r="A1" s="9"/>
    </row>
    <row r="2" spans="1:18" ht="16.5" customHeight="1" x14ac:dyDescent="0.25">
      <c r="A2" s="354" t="s">
        <v>0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</row>
    <row r="3" spans="1:18" ht="77.25" customHeight="1" x14ac:dyDescent="0.25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355" t="s">
        <v>136</v>
      </c>
      <c r="L3" s="355"/>
      <c r="M3" s="355"/>
      <c r="N3" s="355"/>
      <c r="O3" s="355"/>
      <c r="P3" s="355"/>
      <c r="Q3" s="355"/>
      <c r="R3" s="355"/>
    </row>
    <row r="4" spans="1:18" ht="43.5" customHeight="1" thickBot="1" x14ac:dyDescent="0.35">
      <c r="A4" s="356" t="s">
        <v>433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</row>
    <row r="5" spans="1:18" ht="15.75" customHeight="1" thickBot="1" x14ac:dyDescent="0.3">
      <c r="A5" s="262" t="s">
        <v>1</v>
      </c>
      <c r="B5" s="262" t="s">
        <v>3</v>
      </c>
      <c r="C5" s="262" t="s">
        <v>4</v>
      </c>
      <c r="D5" s="265" t="s">
        <v>5</v>
      </c>
      <c r="E5" s="266"/>
      <c r="F5" s="266"/>
      <c r="G5" s="266"/>
      <c r="H5" s="266"/>
      <c r="I5" s="267"/>
      <c r="J5" s="268" t="s">
        <v>6</v>
      </c>
      <c r="K5" s="269"/>
      <c r="L5" s="270"/>
      <c r="M5" s="268" t="s">
        <v>400</v>
      </c>
      <c r="N5" s="269"/>
      <c r="O5" s="270"/>
      <c r="P5" s="295" t="s">
        <v>436</v>
      </c>
      <c r="Q5" s="274"/>
      <c r="R5" s="257"/>
    </row>
    <row r="6" spans="1:18" ht="15.75" customHeight="1" thickBot="1" x14ac:dyDescent="0.3">
      <c r="A6" s="263" t="s">
        <v>2</v>
      </c>
      <c r="B6" s="263"/>
      <c r="C6" s="263"/>
      <c r="D6" s="265" t="s">
        <v>7</v>
      </c>
      <c r="E6" s="266"/>
      <c r="F6" s="267"/>
      <c r="G6" s="265" t="s">
        <v>8</v>
      </c>
      <c r="H6" s="266"/>
      <c r="I6" s="267"/>
      <c r="J6" s="271"/>
      <c r="K6" s="272"/>
      <c r="L6" s="273"/>
      <c r="M6" s="271"/>
      <c r="N6" s="272"/>
      <c r="O6" s="273"/>
      <c r="P6" s="296"/>
      <c r="Q6" s="275"/>
      <c r="R6" s="259"/>
    </row>
    <row r="7" spans="1:18" ht="64.5" thickBot="1" x14ac:dyDescent="0.3">
      <c r="A7" s="11"/>
      <c r="B7" s="264"/>
      <c r="C7" s="264"/>
      <c r="D7" s="12" t="s">
        <v>9</v>
      </c>
      <c r="E7" s="12" t="s">
        <v>218</v>
      </c>
      <c r="F7" s="12" t="s">
        <v>11</v>
      </c>
      <c r="G7" s="12" t="s">
        <v>9</v>
      </c>
      <c r="H7" s="12" t="s">
        <v>218</v>
      </c>
      <c r="I7" s="12" t="s">
        <v>11</v>
      </c>
      <c r="J7" s="12" t="s">
        <v>9</v>
      </c>
      <c r="K7" s="12" t="s">
        <v>218</v>
      </c>
      <c r="L7" s="12" t="s">
        <v>11</v>
      </c>
      <c r="M7" s="12" t="s">
        <v>9</v>
      </c>
      <c r="N7" s="12" t="s">
        <v>218</v>
      </c>
      <c r="O7" s="12" t="s">
        <v>11</v>
      </c>
      <c r="P7" s="263" t="s">
        <v>9</v>
      </c>
      <c r="Q7" s="263" t="s">
        <v>218</v>
      </c>
      <c r="R7" s="263" t="s">
        <v>11</v>
      </c>
    </row>
    <row r="8" spans="1:18" ht="15.75" thickBot="1" x14ac:dyDescent="0.3">
      <c r="A8" s="262" t="s">
        <v>12</v>
      </c>
      <c r="B8" s="262" t="s">
        <v>13</v>
      </c>
      <c r="C8" s="262" t="s">
        <v>14</v>
      </c>
      <c r="D8" s="262">
        <v>1</v>
      </c>
      <c r="E8" s="262">
        <v>2</v>
      </c>
      <c r="F8" s="262">
        <v>3</v>
      </c>
      <c r="G8" s="262">
        <v>4</v>
      </c>
      <c r="H8" s="262">
        <v>5</v>
      </c>
      <c r="I8" s="262">
        <v>6</v>
      </c>
      <c r="J8" s="262">
        <v>1</v>
      </c>
      <c r="K8" s="262">
        <v>2</v>
      </c>
      <c r="L8" s="262">
        <v>3</v>
      </c>
      <c r="M8" s="262">
        <v>4</v>
      </c>
      <c r="N8" s="262">
        <v>5</v>
      </c>
      <c r="O8" s="262">
        <v>6</v>
      </c>
      <c r="P8" s="297">
        <v>7</v>
      </c>
      <c r="Q8" s="298">
        <v>8</v>
      </c>
      <c r="R8" s="298">
        <v>9</v>
      </c>
    </row>
    <row r="9" spans="1:18" ht="15.75" customHeight="1" thickBot="1" x14ac:dyDescent="0.3">
      <c r="A9" s="13">
        <v>1</v>
      </c>
      <c r="B9" s="14" t="s">
        <v>15</v>
      </c>
      <c r="C9" s="15">
        <v>1</v>
      </c>
      <c r="D9" s="215" t="s">
        <v>156</v>
      </c>
      <c r="E9" s="215"/>
      <c r="F9" s="215"/>
      <c r="G9" s="215"/>
      <c r="H9" s="215"/>
      <c r="I9" s="215"/>
      <c r="J9" s="16">
        <v>812391.81380597118</v>
      </c>
      <c r="K9" s="44">
        <v>99.943140318676072</v>
      </c>
      <c r="L9" s="348" t="s">
        <v>222</v>
      </c>
      <c r="M9" s="16">
        <v>1623103.0760116945</v>
      </c>
      <c r="N9" s="44">
        <v>253.82005035602836</v>
      </c>
      <c r="O9" s="257" t="s">
        <v>203</v>
      </c>
      <c r="P9" s="299">
        <v>810711.26220572332</v>
      </c>
      <c r="Q9" s="299">
        <v>153.87691003735227</v>
      </c>
      <c r="R9" s="351" t="s">
        <v>203</v>
      </c>
    </row>
    <row r="10" spans="1:18" ht="15.75" thickBot="1" x14ac:dyDescent="0.3">
      <c r="A10" s="18" t="s">
        <v>147</v>
      </c>
      <c r="B10" s="19" t="s">
        <v>16</v>
      </c>
      <c r="C10" s="12">
        <v>2</v>
      </c>
      <c r="D10" s="216"/>
      <c r="E10" s="216"/>
      <c r="F10" s="216"/>
      <c r="G10" s="216"/>
      <c r="H10" s="216"/>
      <c r="I10" s="216"/>
      <c r="J10" s="20">
        <v>349150.10876141995</v>
      </c>
      <c r="K10" s="44">
        <v>42.953606522379168</v>
      </c>
      <c r="L10" s="349"/>
      <c r="M10" s="20">
        <v>936932.84681821172</v>
      </c>
      <c r="N10" s="17">
        <v>146.51709178197754</v>
      </c>
      <c r="O10" s="258"/>
      <c r="P10" s="299">
        <v>587782.73805679171</v>
      </c>
      <c r="Q10" s="299">
        <v>103.56348525959837</v>
      </c>
      <c r="R10" s="352"/>
    </row>
    <row r="11" spans="1:18" ht="15.75" thickBot="1" x14ac:dyDescent="0.3">
      <c r="A11" s="18" t="s">
        <v>137</v>
      </c>
      <c r="B11" s="19" t="s">
        <v>17</v>
      </c>
      <c r="C11" s="12">
        <v>3</v>
      </c>
      <c r="D11" s="216"/>
      <c r="E11" s="216"/>
      <c r="F11" s="216"/>
      <c r="G11" s="216"/>
      <c r="H11" s="216"/>
      <c r="I11" s="216"/>
      <c r="J11" s="20">
        <v>186460.65876141994</v>
      </c>
      <c r="K11" s="44">
        <v>22.939009805133509</v>
      </c>
      <c r="L11" s="349"/>
      <c r="M11" s="20">
        <v>913865.09343906853</v>
      </c>
      <c r="N11" s="17">
        <v>142.9097680014807</v>
      </c>
      <c r="O11" s="258"/>
      <c r="P11" s="299">
        <v>727404.43467764859</v>
      </c>
      <c r="Q11" s="299">
        <v>119.97075819634719</v>
      </c>
      <c r="R11" s="352"/>
    </row>
    <row r="12" spans="1:18" ht="15.75" thickBot="1" x14ac:dyDescent="0.3">
      <c r="A12" s="21" t="s">
        <v>138</v>
      </c>
      <c r="B12" s="19" t="s">
        <v>18</v>
      </c>
      <c r="C12" s="12">
        <v>4</v>
      </c>
      <c r="D12" s="216"/>
      <c r="E12" s="216"/>
      <c r="F12" s="216"/>
      <c r="G12" s="216"/>
      <c r="H12" s="216"/>
      <c r="I12" s="216"/>
      <c r="J12" s="20">
        <v>162689.45000000001</v>
      </c>
      <c r="K12" s="44">
        <v>20.014596717245656</v>
      </c>
      <c r="L12" s="349"/>
      <c r="M12" s="20">
        <v>22382.983750124262</v>
      </c>
      <c r="N12" s="17">
        <v>3.5002398470802794</v>
      </c>
      <c r="O12" s="258"/>
      <c r="P12" s="299">
        <v>-140306.46624987575</v>
      </c>
      <c r="Q12" s="299">
        <v>-16.514356870165376</v>
      </c>
      <c r="R12" s="352"/>
    </row>
    <row r="13" spans="1:18" s="27" customFormat="1" ht="15.75" thickBot="1" x14ac:dyDescent="0.3">
      <c r="A13" s="23" t="s">
        <v>139</v>
      </c>
      <c r="B13" s="24" t="s">
        <v>19</v>
      </c>
      <c r="C13" s="25">
        <v>5</v>
      </c>
      <c r="D13" s="216"/>
      <c r="E13" s="216"/>
      <c r="F13" s="216"/>
      <c r="G13" s="216"/>
      <c r="H13" s="216"/>
      <c r="I13" s="216"/>
      <c r="J13" s="26">
        <v>0</v>
      </c>
      <c r="K13" s="44">
        <v>0</v>
      </c>
      <c r="L13" s="349"/>
      <c r="M13" s="26">
        <v>0</v>
      </c>
      <c r="N13" s="26"/>
      <c r="O13" s="258"/>
      <c r="P13" s="299">
        <v>0</v>
      </c>
      <c r="Q13" s="299">
        <v>0</v>
      </c>
      <c r="R13" s="352"/>
    </row>
    <row r="14" spans="1:18" ht="15.75" thickBot="1" x14ac:dyDescent="0.3">
      <c r="A14" s="21" t="s">
        <v>140</v>
      </c>
      <c r="B14" s="19" t="s">
        <v>20</v>
      </c>
      <c r="C14" s="12">
        <v>6</v>
      </c>
      <c r="D14" s="216"/>
      <c r="E14" s="216"/>
      <c r="F14" s="216"/>
      <c r="G14" s="216"/>
      <c r="H14" s="216"/>
      <c r="I14" s="216"/>
      <c r="J14" s="22">
        <v>0</v>
      </c>
      <c r="K14" s="44">
        <v>0</v>
      </c>
      <c r="L14" s="349"/>
      <c r="M14" s="22">
        <v>0</v>
      </c>
      <c r="N14" s="22"/>
      <c r="O14" s="258"/>
      <c r="P14" s="299">
        <v>0</v>
      </c>
      <c r="Q14" s="299">
        <v>0</v>
      </c>
      <c r="R14" s="352"/>
    </row>
    <row r="15" spans="1:18" ht="26.25" thickBot="1" x14ac:dyDescent="0.3">
      <c r="A15" s="21" t="s">
        <v>141</v>
      </c>
      <c r="B15" s="19" t="s">
        <v>21</v>
      </c>
      <c r="C15" s="12">
        <v>7</v>
      </c>
      <c r="D15" s="216"/>
      <c r="E15" s="216"/>
      <c r="F15" s="216"/>
      <c r="G15" s="216"/>
      <c r="H15" s="216"/>
      <c r="I15" s="216"/>
      <c r="J15" s="22">
        <v>0</v>
      </c>
      <c r="K15" s="44">
        <v>0</v>
      </c>
      <c r="L15" s="349"/>
      <c r="M15" s="22">
        <v>0</v>
      </c>
      <c r="N15" s="22"/>
      <c r="O15" s="258"/>
      <c r="P15" s="299">
        <v>0</v>
      </c>
      <c r="Q15" s="299">
        <v>0</v>
      </c>
      <c r="R15" s="352"/>
    </row>
    <row r="16" spans="1:18" ht="15.75" thickBot="1" x14ac:dyDescent="0.3">
      <c r="A16" s="21" t="s">
        <v>142</v>
      </c>
      <c r="B16" s="19" t="s">
        <v>22</v>
      </c>
      <c r="C16" s="12">
        <v>8</v>
      </c>
      <c r="D16" s="216"/>
      <c r="E16" s="216"/>
      <c r="F16" s="216"/>
      <c r="G16" s="216"/>
      <c r="H16" s="216"/>
      <c r="I16" s="216"/>
      <c r="J16" s="172">
        <v>0</v>
      </c>
      <c r="K16" s="44">
        <v>0</v>
      </c>
      <c r="L16" s="349"/>
      <c r="M16" s="172">
        <v>684.76962901892011</v>
      </c>
      <c r="N16" s="17">
        <v>0.10708393341656687</v>
      </c>
      <c r="O16" s="258"/>
      <c r="P16" s="299">
        <v>684.76962901892011</v>
      </c>
      <c r="Q16" s="299">
        <v>0.10708393341656687</v>
      </c>
      <c r="R16" s="352"/>
    </row>
    <row r="17" spans="1:18" ht="15.75" thickBot="1" x14ac:dyDescent="0.3">
      <c r="A17" s="18" t="s">
        <v>143</v>
      </c>
      <c r="B17" s="19" t="s">
        <v>23</v>
      </c>
      <c r="C17" s="12">
        <v>9</v>
      </c>
      <c r="D17" s="216"/>
      <c r="E17" s="216"/>
      <c r="F17" s="216"/>
      <c r="G17" s="216"/>
      <c r="H17" s="216"/>
      <c r="I17" s="216"/>
      <c r="J17" s="20">
        <v>375341.94792833994</v>
      </c>
      <c r="K17" s="44">
        <v>46.175813605929228</v>
      </c>
      <c r="L17" s="349"/>
      <c r="M17" s="28">
        <v>316366.97046983219</v>
      </c>
      <c r="N17" s="17">
        <v>49.473309220109186</v>
      </c>
      <c r="O17" s="258"/>
      <c r="P17" s="299">
        <v>-58974.977458507754</v>
      </c>
      <c r="Q17" s="299">
        <v>3.2974956141799581</v>
      </c>
      <c r="R17" s="352"/>
    </row>
    <row r="18" spans="1:18" ht="15.75" thickBot="1" x14ac:dyDescent="0.3">
      <c r="A18" s="18" t="s">
        <v>144</v>
      </c>
      <c r="B18" s="19" t="s">
        <v>24</v>
      </c>
      <c r="C18" s="12">
        <v>10</v>
      </c>
      <c r="D18" s="216"/>
      <c r="E18" s="216"/>
      <c r="F18" s="216"/>
      <c r="G18" s="216"/>
      <c r="H18" s="216"/>
      <c r="I18" s="216"/>
      <c r="J18" s="22">
        <v>83006.304708618351</v>
      </c>
      <c r="K18" s="44">
        <v>10.211711415410191</v>
      </c>
      <c r="L18" s="349"/>
      <c r="M18" s="22">
        <v>148909.31701318934</v>
      </c>
      <c r="N18" s="17">
        <v>23.286364804164283</v>
      </c>
      <c r="O18" s="258"/>
      <c r="P18" s="299">
        <v>65903.012304570992</v>
      </c>
      <c r="Q18" s="299">
        <v>13.074653388754092</v>
      </c>
      <c r="R18" s="352"/>
    </row>
    <row r="19" spans="1:18" ht="26.25" thickBot="1" x14ac:dyDescent="0.3">
      <c r="A19" s="18" t="s">
        <v>145</v>
      </c>
      <c r="B19" s="19" t="s">
        <v>25</v>
      </c>
      <c r="C19" s="12">
        <v>11</v>
      </c>
      <c r="D19" s="216"/>
      <c r="E19" s="216"/>
      <c r="F19" s="216"/>
      <c r="G19" s="216"/>
      <c r="H19" s="216"/>
      <c r="I19" s="216"/>
      <c r="J19" s="17">
        <v>82575.228544234793</v>
      </c>
      <c r="K19" s="44">
        <v>10.158678993304431</v>
      </c>
      <c r="L19" s="349"/>
      <c r="M19" s="22">
        <v>69600.733503363081</v>
      </c>
      <c r="N19" s="17">
        <v>10.884128028424021</v>
      </c>
      <c r="O19" s="258"/>
      <c r="P19" s="299">
        <v>-12974.495040871712</v>
      </c>
      <c r="Q19" s="299">
        <v>0.72544903511959014</v>
      </c>
      <c r="R19" s="352"/>
    </row>
    <row r="20" spans="1:18" ht="26.25" thickBot="1" x14ac:dyDescent="0.3">
      <c r="A20" s="21" t="s">
        <v>146</v>
      </c>
      <c r="B20" s="19" t="s">
        <v>26</v>
      </c>
      <c r="C20" s="12">
        <v>12</v>
      </c>
      <c r="D20" s="216"/>
      <c r="E20" s="216"/>
      <c r="F20" s="216"/>
      <c r="G20" s="216"/>
      <c r="H20" s="216"/>
      <c r="I20" s="216"/>
      <c r="J20" s="20">
        <v>431.07616438356166</v>
      </c>
      <c r="K20" s="44">
        <v>5.3032422105760896E-2</v>
      </c>
      <c r="L20" s="349"/>
      <c r="M20" s="22">
        <v>70732.271509826242</v>
      </c>
      <c r="N20" s="17">
        <v>11.061077378114101</v>
      </c>
      <c r="O20" s="258"/>
      <c r="P20" s="299">
        <v>70301.195345442684</v>
      </c>
      <c r="Q20" s="299">
        <v>11.008044956008341</v>
      </c>
      <c r="R20" s="352"/>
    </row>
    <row r="21" spans="1:18" ht="15.75" thickBot="1" x14ac:dyDescent="0.3">
      <c r="A21" s="21" t="s">
        <v>148</v>
      </c>
      <c r="B21" s="19" t="s">
        <v>27</v>
      </c>
      <c r="C21" s="12">
        <v>15</v>
      </c>
      <c r="D21" s="216"/>
      <c r="E21" s="216"/>
      <c r="F21" s="216"/>
      <c r="G21" s="216"/>
      <c r="H21" s="216"/>
      <c r="I21" s="216"/>
      <c r="J21" s="20">
        <v>0</v>
      </c>
      <c r="K21" s="44">
        <v>0</v>
      </c>
      <c r="L21" s="349"/>
      <c r="M21" s="172">
        <v>8576.3120000000017</v>
      </c>
      <c r="N21" s="17">
        <v>1.3411593976261595</v>
      </c>
      <c r="O21" s="258"/>
      <c r="P21" s="299">
        <v>8576.3120000000017</v>
      </c>
      <c r="Q21" s="299">
        <v>1.3411593976261595</v>
      </c>
      <c r="R21" s="352"/>
    </row>
    <row r="22" spans="1:18" ht="15.75" thickBot="1" x14ac:dyDescent="0.3">
      <c r="A22" s="18" t="s">
        <v>149</v>
      </c>
      <c r="B22" s="19" t="s">
        <v>28</v>
      </c>
      <c r="C22" s="12">
        <v>16</v>
      </c>
      <c r="D22" s="216"/>
      <c r="E22" s="216"/>
      <c r="F22" s="216"/>
      <c r="G22" s="216"/>
      <c r="H22" s="216"/>
      <c r="I22" s="216"/>
      <c r="J22" s="20">
        <v>4893.4524075929548</v>
      </c>
      <c r="K22" s="44">
        <v>0.60200877495748983</v>
      </c>
      <c r="L22" s="349"/>
      <c r="M22" s="28">
        <v>220893.94171046105</v>
      </c>
      <c r="N22" s="17">
        <v>34.543284549777326</v>
      </c>
      <c r="O22" s="258"/>
      <c r="P22" s="299">
        <v>216000.48930286808</v>
      </c>
      <c r="Q22" s="299">
        <v>33.941275774819836</v>
      </c>
      <c r="R22" s="352"/>
    </row>
    <row r="23" spans="1:18" ht="15.75" thickBot="1" x14ac:dyDescent="0.3">
      <c r="A23" s="29">
        <v>2</v>
      </c>
      <c r="B23" s="19" t="s">
        <v>29</v>
      </c>
      <c r="C23" s="12">
        <v>17</v>
      </c>
      <c r="D23" s="216"/>
      <c r="E23" s="216"/>
      <c r="F23" s="216"/>
      <c r="G23" s="216"/>
      <c r="H23" s="216"/>
      <c r="I23" s="216"/>
      <c r="J23" s="20">
        <v>6070.6204589589042</v>
      </c>
      <c r="K23" s="44">
        <v>0.74682790008524336</v>
      </c>
      <c r="L23" s="349"/>
      <c r="M23" s="28">
        <v>17590.157889417002</v>
      </c>
      <c r="N23" s="17">
        <v>2.7507401268889864</v>
      </c>
      <c r="O23" s="258"/>
      <c r="P23" s="299">
        <v>11519.537430458098</v>
      </c>
      <c r="Q23" s="299">
        <v>2.003912226803743</v>
      </c>
      <c r="R23" s="352"/>
    </row>
    <row r="24" spans="1:18" ht="15.75" thickBot="1" x14ac:dyDescent="0.3">
      <c r="A24" s="29">
        <v>3</v>
      </c>
      <c r="B24" s="19" t="s">
        <v>30</v>
      </c>
      <c r="C24" s="12">
        <v>18</v>
      </c>
      <c r="D24" s="216"/>
      <c r="E24" s="216"/>
      <c r="F24" s="216"/>
      <c r="G24" s="216"/>
      <c r="H24" s="216"/>
      <c r="I24" s="216"/>
      <c r="J24" s="22"/>
      <c r="K24" s="44">
        <v>0</v>
      </c>
      <c r="L24" s="349"/>
      <c r="M24" s="22"/>
      <c r="N24" s="22"/>
      <c r="O24" s="258"/>
      <c r="P24" s="299">
        <v>0</v>
      </c>
      <c r="Q24" s="299">
        <v>0</v>
      </c>
      <c r="R24" s="352"/>
    </row>
    <row r="25" spans="1:18" ht="15.75" thickBot="1" x14ac:dyDescent="0.3">
      <c r="A25" s="29">
        <v>4</v>
      </c>
      <c r="B25" s="19" t="s">
        <v>31</v>
      </c>
      <c r="C25" s="12">
        <v>19</v>
      </c>
      <c r="D25" s="216"/>
      <c r="E25" s="216"/>
      <c r="F25" s="216"/>
      <c r="G25" s="216"/>
      <c r="H25" s="216"/>
      <c r="I25" s="216"/>
      <c r="J25" s="20">
        <v>0</v>
      </c>
      <c r="K25" s="44">
        <v>0</v>
      </c>
      <c r="L25" s="349"/>
      <c r="M25" s="22">
        <v>3941.610307967695</v>
      </c>
      <c r="N25" s="17">
        <v>0.61638705615082723</v>
      </c>
      <c r="O25" s="258"/>
      <c r="P25" s="299">
        <v>3941.610307967695</v>
      </c>
      <c r="Q25" s="299">
        <v>0.61638705615082723</v>
      </c>
      <c r="R25" s="352"/>
    </row>
    <row r="26" spans="1:18" ht="15.75" thickBot="1" x14ac:dyDescent="0.3">
      <c r="A26" s="29">
        <v>5</v>
      </c>
      <c r="B26" s="19" t="s">
        <v>32</v>
      </c>
      <c r="C26" s="12">
        <v>20</v>
      </c>
      <c r="D26" s="216"/>
      <c r="E26" s="216"/>
      <c r="F26" s="216"/>
      <c r="G26" s="216"/>
      <c r="H26" s="216"/>
      <c r="I26" s="216"/>
      <c r="J26" s="22"/>
      <c r="K26" s="44">
        <v>0</v>
      </c>
      <c r="L26" s="349"/>
      <c r="M26" s="22"/>
      <c r="N26" s="22"/>
      <c r="O26" s="258"/>
      <c r="P26" s="299">
        <v>0</v>
      </c>
      <c r="Q26" s="299">
        <v>0</v>
      </c>
      <c r="R26" s="352"/>
    </row>
    <row r="27" spans="1:18" ht="15.75" thickBot="1" x14ac:dyDescent="0.3">
      <c r="A27" s="29">
        <v>6</v>
      </c>
      <c r="B27" s="19" t="s">
        <v>33</v>
      </c>
      <c r="C27" s="12">
        <v>21</v>
      </c>
      <c r="D27" s="216"/>
      <c r="E27" s="216"/>
      <c r="F27" s="216"/>
      <c r="G27" s="216"/>
      <c r="H27" s="216"/>
      <c r="I27" s="216"/>
      <c r="J27" s="22">
        <v>818462.43426493008</v>
      </c>
      <c r="K27" s="44">
        <v>100.68996821876131</v>
      </c>
      <c r="L27" s="349"/>
      <c r="M27" s="22">
        <v>1644634.8442090792</v>
      </c>
      <c r="N27" s="17">
        <v>257.18717753906816</v>
      </c>
      <c r="O27" s="258"/>
      <c r="P27" s="299">
        <v>826172.40994414908</v>
      </c>
      <c r="Q27" s="299">
        <v>156.49720932030687</v>
      </c>
      <c r="R27" s="352"/>
    </row>
    <row r="28" spans="1:18" ht="15.75" thickBot="1" x14ac:dyDescent="0.3">
      <c r="A28" s="29">
        <v>7</v>
      </c>
      <c r="B28" s="19" t="s">
        <v>34</v>
      </c>
      <c r="C28" s="12">
        <v>22</v>
      </c>
      <c r="D28" s="216"/>
      <c r="E28" s="216"/>
      <c r="F28" s="216"/>
      <c r="G28" s="216"/>
      <c r="H28" s="216"/>
      <c r="I28" s="216"/>
      <c r="J28" s="22"/>
      <c r="K28" s="44">
        <v>0</v>
      </c>
      <c r="L28" s="349"/>
      <c r="M28" s="22"/>
      <c r="N28" s="22"/>
      <c r="O28" s="258"/>
      <c r="P28" s="299">
        <v>0</v>
      </c>
      <c r="Q28" s="299">
        <v>0</v>
      </c>
      <c r="R28" s="352"/>
    </row>
    <row r="29" spans="1:18" ht="15.75" thickBot="1" x14ac:dyDescent="0.3">
      <c r="A29" s="29">
        <v>8</v>
      </c>
      <c r="B29" s="19" t="s">
        <v>35</v>
      </c>
      <c r="C29" s="12">
        <v>23</v>
      </c>
      <c r="D29" s="216"/>
      <c r="E29" s="216"/>
      <c r="F29" s="216"/>
      <c r="G29" s="216"/>
      <c r="H29" s="216"/>
      <c r="I29" s="216"/>
      <c r="J29" s="22">
        <v>0</v>
      </c>
      <c r="K29" s="44">
        <v>0</v>
      </c>
      <c r="L29" s="349"/>
      <c r="M29" s="22">
        <v>82231.742210453958</v>
      </c>
      <c r="N29" s="17">
        <v>12.859358876953408</v>
      </c>
      <c r="O29" s="258"/>
      <c r="P29" s="299">
        <v>82231.742210453958</v>
      </c>
      <c r="Q29" s="299">
        <v>12.859358876953408</v>
      </c>
      <c r="R29" s="352"/>
    </row>
    <row r="30" spans="1:18" ht="15.75" thickBot="1" x14ac:dyDescent="0.3">
      <c r="A30" s="18" t="s">
        <v>150</v>
      </c>
      <c r="B30" s="19" t="s">
        <v>399</v>
      </c>
      <c r="C30" s="12">
        <v>24</v>
      </c>
      <c r="D30" s="216"/>
      <c r="E30" s="216"/>
      <c r="F30" s="216"/>
      <c r="G30" s="216"/>
      <c r="H30" s="216"/>
      <c r="I30" s="216"/>
      <c r="J30" s="22">
        <v>0</v>
      </c>
      <c r="K30" s="44">
        <v>0</v>
      </c>
      <c r="L30" s="349"/>
      <c r="M30" s="22">
        <v>62940.478200259044</v>
      </c>
      <c r="N30" s="17">
        <v>9.8426006224309273</v>
      </c>
      <c r="O30" s="258"/>
      <c r="P30" s="299">
        <v>62940.478200259044</v>
      </c>
      <c r="Q30" s="299">
        <v>9.8426006224309273</v>
      </c>
      <c r="R30" s="352"/>
    </row>
    <row r="31" spans="1:18" ht="15.75" thickBot="1" x14ac:dyDescent="0.3">
      <c r="A31" s="18" t="s">
        <v>151</v>
      </c>
      <c r="B31" s="19" t="s">
        <v>36</v>
      </c>
      <c r="C31" s="12">
        <v>25</v>
      </c>
      <c r="D31" s="216"/>
      <c r="E31" s="216"/>
      <c r="F31" s="216"/>
      <c r="G31" s="216"/>
      <c r="H31" s="216"/>
      <c r="I31" s="216"/>
      <c r="J31" s="22">
        <v>0</v>
      </c>
      <c r="K31" s="44">
        <v>0</v>
      </c>
      <c r="L31" s="349"/>
      <c r="M31" s="22">
        <v>19291.264010194915</v>
      </c>
      <c r="N31" s="17">
        <v>3.016758254522482</v>
      </c>
      <c r="O31" s="258"/>
      <c r="P31" s="299">
        <v>19291.264010194915</v>
      </c>
      <c r="Q31" s="299">
        <v>3.016758254522482</v>
      </c>
      <c r="R31" s="352"/>
    </row>
    <row r="32" spans="1:18" ht="15.75" thickBot="1" x14ac:dyDescent="0.3">
      <c r="A32" s="21" t="s">
        <v>152</v>
      </c>
      <c r="B32" s="19" t="s">
        <v>37</v>
      </c>
      <c r="C32" s="12">
        <v>26</v>
      </c>
      <c r="D32" s="216"/>
      <c r="E32" s="216"/>
      <c r="F32" s="216"/>
      <c r="G32" s="216"/>
      <c r="H32" s="216"/>
      <c r="I32" s="216"/>
      <c r="J32" s="22"/>
      <c r="K32" s="44">
        <v>0</v>
      </c>
      <c r="L32" s="349"/>
      <c r="M32" s="22"/>
      <c r="N32" s="22"/>
      <c r="O32" s="258"/>
      <c r="P32" s="299">
        <v>0</v>
      </c>
      <c r="Q32" s="299">
        <v>0</v>
      </c>
      <c r="R32" s="352"/>
    </row>
    <row r="33" spans="1:19" ht="15.75" thickBot="1" x14ac:dyDescent="0.3">
      <c r="A33" s="21" t="s">
        <v>153</v>
      </c>
      <c r="B33" s="19" t="s">
        <v>38</v>
      </c>
      <c r="C33" s="12">
        <v>27</v>
      </c>
      <c r="D33" s="216"/>
      <c r="E33" s="216"/>
      <c r="F33" s="216"/>
      <c r="G33" s="216"/>
      <c r="H33" s="216"/>
      <c r="I33" s="216"/>
      <c r="J33" s="22"/>
      <c r="K33" s="44">
        <v>0</v>
      </c>
      <c r="L33" s="349"/>
      <c r="M33" s="22"/>
      <c r="N33" s="22"/>
      <c r="O33" s="258"/>
      <c r="P33" s="299">
        <v>0</v>
      </c>
      <c r="Q33" s="299">
        <v>0</v>
      </c>
      <c r="R33" s="352"/>
    </row>
    <row r="34" spans="1:19" ht="15.75" thickBot="1" x14ac:dyDescent="0.3">
      <c r="A34" s="21" t="s">
        <v>154</v>
      </c>
      <c r="B34" s="19" t="s">
        <v>39</v>
      </c>
      <c r="C34" s="12">
        <v>28</v>
      </c>
      <c r="D34" s="216"/>
      <c r="E34" s="216"/>
      <c r="F34" s="216"/>
      <c r="G34" s="216"/>
      <c r="H34" s="216"/>
      <c r="I34" s="216"/>
      <c r="J34" s="22">
        <v>0</v>
      </c>
      <c r="K34" s="44">
        <v>0</v>
      </c>
      <c r="L34" s="349"/>
      <c r="M34" s="22">
        <v>19291.264010194915</v>
      </c>
      <c r="N34" s="17">
        <v>3.016758254522482</v>
      </c>
      <c r="O34" s="258"/>
      <c r="P34" s="299">
        <v>19291.264010194915</v>
      </c>
      <c r="Q34" s="299">
        <v>3.016758254522482</v>
      </c>
      <c r="R34" s="352"/>
    </row>
    <row r="35" spans="1:19" ht="15.75" thickBot="1" x14ac:dyDescent="0.3">
      <c r="A35" s="21" t="s">
        <v>155</v>
      </c>
      <c r="B35" s="19" t="s">
        <v>40</v>
      </c>
      <c r="C35" s="12">
        <v>29</v>
      </c>
      <c r="D35" s="216"/>
      <c r="E35" s="216"/>
      <c r="F35" s="216"/>
      <c r="G35" s="216"/>
      <c r="H35" s="216"/>
      <c r="I35" s="216"/>
      <c r="J35" s="22"/>
      <c r="K35" s="44">
        <v>0</v>
      </c>
      <c r="L35" s="349"/>
      <c r="M35" s="22"/>
      <c r="N35" s="22"/>
      <c r="O35" s="258"/>
      <c r="P35" s="299">
        <v>0</v>
      </c>
      <c r="Q35" s="299">
        <v>0</v>
      </c>
      <c r="R35" s="352"/>
    </row>
    <row r="36" spans="1:19" ht="15.75" thickBot="1" x14ac:dyDescent="0.3">
      <c r="A36" s="29">
        <v>9</v>
      </c>
      <c r="B36" s="19" t="s">
        <v>41</v>
      </c>
      <c r="C36" s="12">
        <v>30</v>
      </c>
      <c r="D36" s="216"/>
      <c r="E36" s="216"/>
      <c r="F36" s="216"/>
      <c r="G36" s="216"/>
      <c r="H36" s="216"/>
      <c r="I36" s="216"/>
      <c r="J36" s="32">
        <v>818462.43426493008</v>
      </c>
      <c r="K36" s="44">
        <v>100.68996821876131</v>
      </c>
      <c r="L36" s="349"/>
      <c r="M36" s="32">
        <v>1726866.586419533</v>
      </c>
      <c r="N36" s="33">
        <v>270.04653641602158</v>
      </c>
      <c r="O36" s="258"/>
      <c r="P36" s="299">
        <v>908404.15215460293</v>
      </c>
      <c r="Q36" s="299">
        <v>169.35656819726029</v>
      </c>
      <c r="R36" s="352"/>
    </row>
    <row r="37" spans="1:19" ht="15.75" thickBot="1" x14ac:dyDescent="0.3">
      <c r="A37" s="29">
        <v>10</v>
      </c>
      <c r="B37" s="19" t="s">
        <v>219</v>
      </c>
      <c r="C37" s="12">
        <v>31</v>
      </c>
      <c r="D37" s="216"/>
      <c r="E37" s="216"/>
      <c r="F37" s="216"/>
      <c r="G37" s="216"/>
      <c r="H37" s="216"/>
      <c r="I37" s="216"/>
      <c r="J37" s="38">
        <v>4.6722000000000001</v>
      </c>
      <c r="K37" s="218">
        <v>4672.2</v>
      </c>
      <c r="L37" s="349"/>
      <c r="M37" s="38">
        <v>10.546802639999999</v>
      </c>
      <c r="N37" s="280">
        <v>10546.80264</v>
      </c>
      <c r="O37" s="258"/>
      <c r="P37" s="299">
        <v>5.8746026399999991</v>
      </c>
      <c r="Q37" s="299">
        <v>5874.6026400000001</v>
      </c>
      <c r="R37" s="352"/>
    </row>
    <row r="38" spans="1:19" ht="15.75" thickBot="1" x14ac:dyDescent="0.3">
      <c r="A38" s="30">
        <v>11</v>
      </c>
      <c r="B38" s="31" t="s">
        <v>217</v>
      </c>
      <c r="C38" s="262">
        <v>32</v>
      </c>
      <c r="D38" s="216"/>
      <c r="E38" s="216"/>
      <c r="F38" s="216"/>
      <c r="G38" s="216"/>
      <c r="H38" s="216"/>
      <c r="I38" s="216"/>
      <c r="J38" s="40"/>
      <c r="K38" s="282">
        <v>124.3066282187613</v>
      </c>
      <c r="L38" s="349"/>
      <c r="M38" s="39"/>
      <c r="N38" s="42">
        <v>270.04653641602158</v>
      </c>
      <c r="O38" s="258"/>
      <c r="P38" s="299">
        <v>0</v>
      </c>
      <c r="Q38" s="299">
        <v>145.73990819726026</v>
      </c>
      <c r="R38" s="352"/>
    </row>
    <row r="39" spans="1:19" ht="15.75" thickBot="1" x14ac:dyDescent="0.3">
      <c r="A39" s="34" t="s">
        <v>179</v>
      </c>
      <c r="B39" s="35" t="s">
        <v>398</v>
      </c>
      <c r="C39" s="37"/>
      <c r="D39" s="216"/>
      <c r="E39" s="216"/>
      <c r="F39" s="216"/>
      <c r="G39" s="216"/>
      <c r="H39" s="216"/>
      <c r="I39" s="216"/>
      <c r="J39" s="281">
        <v>24.861325643752263</v>
      </c>
      <c r="K39" s="282">
        <v>24.861325643752263</v>
      </c>
      <c r="L39" s="349"/>
      <c r="M39" s="41">
        <v>28.34</v>
      </c>
      <c r="N39" s="41">
        <v>28.34</v>
      </c>
      <c r="O39" s="258"/>
      <c r="P39" s="301">
        <v>3.4786743562477369</v>
      </c>
      <c r="Q39" s="301">
        <v>3.4786743562477369</v>
      </c>
      <c r="R39" s="352"/>
    </row>
    <row r="40" spans="1:19" ht="28.5" customHeight="1" thickBot="1" x14ac:dyDescent="0.3">
      <c r="A40" s="296">
        <v>12</v>
      </c>
      <c r="B40" s="36" t="s">
        <v>216</v>
      </c>
      <c r="C40" s="300"/>
      <c r="D40" s="217"/>
      <c r="E40" s="217"/>
      <c r="F40" s="217"/>
      <c r="G40" s="217"/>
      <c r="H40" s="217"/>
      <c r="I40" s="217"/>
      <c r="J40" s="40"/>
      <c r="K40" s="282">
        <v>149.16795386251357</v>
      </c>
      <c r="L40" s="350"/>
      <c r="M40" s="40"/>
      <c r="N40" s="43">
        <v>298.38653641602156</v>
      </c>
      <c r="O40" s="259"/>
      <c r="P40" s="299"/>
      <c r="Q40" s="299">
        <v>149.21858255350799</v>
      </c>
      <c r="R40" s="353"/>
      <c r="S40" s="170"/>
    </row>
    <row r="41" spans="1:19" ht="59.25" customHeight="1" x14ac:dyDescent="0.25">
      <c r="A41" s="358" t="s">
        <v>220</v>
      </c>
      <c r="B41" s="358"/>
      <c r="C41" s="256"/>
      <c r="D41" s="260" t="s">
        <v>43</v>
      </c>
      <c r="E41" s="260"/>
      <c r="F41" s="260"/>
      <c r="G41" s="260"/>
      <c r="H41" s="260"/>
      <c r="I41" s="260"/>
      <c r="J41" s="260"/>
      <c r="K41" s="260"/>
      <c r="L41" s="260"/>
      <c r="N41" s="358" t="s">
        <v>221</v>
      </c>
      <c r="O41" s="358"/>
      <c r="P41" s="358"/>
      <c r="Q41" s="358"/>
      <c r="R41" s="216"/>
    </row>
    <row r="42" spans="1:19" ht="15" customHeight="1" x14ac:dyDescent="0.25">
      <c r="A42" s="357" t="s">
        <v>42</v>
      </c>
      <c r="B42" s="357"/>
      <c r="C42" s="255"/>
      <c r="E42" s="255" t="s">
        <v>44</v>
      </c>
      <c r="F42" s="255"/>
      <c r="G42" s="255"/>
      <c r="H42" s="255"/>
      <c r="I42" s="255"/>
      <c r="J42" s="255"/>
      <c r="K42" s="255"/>
      <c r="L42" s="255"/>
      <c r="N42" s="357" t="s">
        <v>45</v>
      </c>
      <c r="O42" s="357"/>
      <c r="P42" s="357"/>
      <c r="Q42" s="357"/>
      <c r="R42" s="216"/>
    </row>
    <row r="43" spans="1:19" ht="44.25" customHeight="1" x14ac:dyDescent="0.25">
      <c r="A43" s="355" t="s">
        <v>437</v>
      </c>
      <c r="B43" s="355"/>
      <c r="C43" s="256"/>
    </row>
  </sheetData>
  <autoFilter ref="N1:N43" xr:uid="{00000000-0009-0000-0000-000000000000}"/>
  <mergeCells count="10">
    <mergeCell ref="A42:B42"/>
    <mergeCell ref="A43:B43"/>
    <mergeCell ref="N41:Q41"/>
    <mergeCell ref="N42:Q42"/>
    <mergeCell ref="A41:B41"/>
    <mergeCell ref="L9:L40"/>
    <mergeCell ref="R9:R40"/>
    <mergeCell ref="A2:R2"/>
    <mergeCell ref="K3:R3"/>
    <mergeCell ref="A4:R4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2"/>
  <sheetViews>
    <sheetView workbookViewId="0">
      <selection activeCell="I23" sqref="I23:I24"/>
    </sheetView>
  </sheetViews>
  <sheetFormatPr defaultRowHeight="15" x14ac:dyDescent="0.25"/>
  <cols>
    <col min="1" max="1" width="5.140625" style="68" customWidth="1"/>
    <col min="2" max="2" width="21.140625" style="68" customWidth="1"/>
    <col min="3" max="3" width="13.85546875" style="68" customWidth="1"/>
    <col min="4" max="4" width="10.28515625" style="68" customWidth="1"/>
    <col min="5" max="5" width="12.28515625" style="68" customWidth="1"/>
    <col min="6" max="6" width="9.7109375" style="68" customWidth="1"/>
    <col min="7" max="7" width="16" style="68" customWidth="1"/>
    <col min="8" max="8" width="15.5703125" style="68" customWidth="1"/>
    <col min="9" max="9" width="9" style="68" customWidth="1"/>
    <col min="10" max="10" width="15.5703125" style="68" customWidth="1"/>
    <col min="11" max="11" width="12.140625" style="68" customWidth="1"/>
    <col min="12" max="12" width="9.140625" style="68"/>
    <col min="13" max="13" width="17.5703125" style="68" customWidth="1"/>
    <col min="14" max="14" width="9.140625" style="68"/>
    <col min="15" max="15" width="15" style="68" customWidth="1"/>
    <col min="16" max="257" width="9.140625" style="68"/>
    <col min="258" max="258" width="5.140625" style="68" customWidth="1"/>
    <col min="259" max="259" width="11.5703125" style="68" customWidth="1"/>
    <col min="260" max="260" width="10.28515625" style="68" customWidth="1"/>
    <col min="261" max="261" width="12.28515625" style="68" customWidth="1"/>
    <col min="262" max="262" width="9.7109375" style="68" customWidth="1"/>
    <col min="263" max="264" width="9.42578125" style="68" customWidth="1"/>
    <col min="265" max="265" width="17.28515625" style="68" customWidth="1"/>
    <col min="266" max="266" width="8.28515625" style="68" customWidth="1"/>
    <col min="267" max="267" width="12.140625" style="68" customWidth="1"/>
    <col min="268" max="268" width="9.140625" style="68"/>
    <col min="269" max="269" width="17.5703125" style="68" customWidth="1"/>
    <col min="270" max="270" width="9.140625" style="68"/>
    <col min="271" max="271" width="15" style="68" customWidth="1"/>
    <col min="272" max="513" width="9.140625" style="68"/>
    <col min="514" max="514" width="5.140625" style="68" customWidth="1"/>
    <col min="515" max="515" width="11.5703125" style="68" customWidth="1"/>
    <col min="516" max="516" width="10.28515625" style="68" customWidth="1"/>
    <col min="517" max="517" width="12.28515625" style="68" customWidth="1"/>
    <col min="518" max="518" width="9.7109375" style="68" customWidth="1"/>
    <col min="519" max="520" width="9.42578125" style="68" customWidth="1"/>
    <col min="521" max="521" width="17.28515625" style="68" customWidth="1"/>
    <col min="522" max="522" width="8.28515625" style="68" customWidth="1"/>
    <col min="523" max="523" width="12.140625" style="68" customWidth="1"/>
    <col min="524" max="524" width="9.140625" style="68"/>
    <col min="525" max="525" width="17.5703125" style="68" customWidth="1"/>
    <col min="526" max="526" width="9.140625" style="68"/>
    <col min="527" max="527" width="15" style="68" customWidth="1"/>
    <col min="528" max="769" width="9.140625" style="68"/>
    <col min="770" max="770" width="5.140625" style="68" customWidth="1"/>
    <col min="771" max="771" width="11.5703125" style="68" customWidth="1"/>
    <col min="772" max="772" width="10.28515625" style="68" customWidth="1"/>
    <col min="773" max="773" width="12.28515625" style="68" customWidth="1"/>
    <col min="774" max="774" width="9.7109375" style="68" customWidth="1"/>
    <col min="775" max="776" width="9.42578125" style="68" customWidth="1"/>
    <col min="777" max="777" width="17.28515625" style="68" customWidth="1"/>
    <col min="778" max="778" width="8.28515625" style="68" customWidth="1"/>
    <col min="779" max="779" width="12.140625" style="68" customWidth="1"/>
    <col min="780" max="780" width="9.140625" style="68"/>
    <col min="781" max="781" width="17.5703125" style="68" customWidth="1"/>
    <col min="782" max="782" width="9.140625" style="68"/>
    <col min="783" max="783" width="15" style="68" customWidth="1"/>
    <col min="784" max="1025" width="9.140625" style="68"/>
    <col min="1026" max="1026" width="5.140625" style="68" customWidth="1"/>
    <col min="1027" max="1027" width="11.5703125" style="68" customWidth="1"/>
    <col min="1028" max="1028" width="10.28515625" style="68" customWidth="1"/>
    <col min="1029" max="1029" width="12.28515625" style="68" customWidth="1"/>
    <col min="1030" max="1030" width="9.7109375" style="68" customWidth="1"/>
    <col min="1031" max="1032" width="9.42578125" style="68" customWidth="1"/>
    <col min="1033" max="1033" width="17.28515625" style="68" customWidth="1"/>
    <col min="1034" max="1034" width="8.28515625" style="68" customWidth="1"/>
    <col min="1035" max="1035" width="12.140625" style="68" customWidth="1"/>
    <col min="1036" max="1036" width="9.140625" style="68"/>
    <col min="1037" max="1037" width="17.5703125" style="68" customWidth="1"/>
    <col min="1038" max="1038" width="9.140625" style="68"/>
    <col min="1039" max="1039" width="15" style="68" customWidth="1"/>
    <col min="1040" max="1281" width="9.140625" style="68"/>
    <col min="1282" max="1282" width="5.140625" style="68" customWidth="1"/>
    <col min="1283" max="1283" width="11.5703125" style="68" customWidth="1"/>
    <col min="1284" max="1284" width="10.28515625" style="68" customWidth="1"/>
    <col min="1285" max="1285" width="12.28515625" style="68" customWidth="1"/>
    <col min="1286" max="1286" width="9.7109375" style="68" customWidth="1"/>
    <col min="1287" max="1288" width="9.42578125" style="68" customWidth="1"/>
    <col min="1289" max="1289" width="17.28515625" style="68" customWidth="1"/>
    <col min="1290" max="1290" width="8.28515625" style="68" customWidth="1"/>
    <col min="1291" max="1291" width="12.140625" style="68" customWidth="1"/>
    <col min="1292" max="1292" width="9.140625" style="68"/>
    <col min="1293" max="1293" width="17.5703125" style="68" customWidth="1"/>
    <col min="1294" max="1294" width="9.140625" style="68"/>
    <col min="1295" max="1295" width="15" style="68" customWidth="1"/>
    <col min="1296" max="1537" width="9.140625" style="68"/>
    <col min="1538" max="1538" width="5.140625" style="68" customWidth="1"/>
    <col min="1539" max="1539" width="11.5703125" style="68" customWidth="1"/>
    <col min="1540" max="1540" width="10.28515625" style="68" customWidth="1"/>
    <col min="1541" max="1541" width="12.28515625" style="68" customWidth="1"/>
    <col min="1542" max="1542" width="9.7109375" style="68" customWidth="1"/>
    <col min="1543" max="1544" width="9.42578125" style="68" customWidth="1"/>
    <col min="1545" max="1545" width="17.28515625" style="68" customWidth="1"/>
    <col min="1546" max="1546" width="8.28515625" style="68" customWidth="1"/>
    <col min="1547" max="1547" width="12.140625" style="68" customWidth="1"/>
    <col min="1548" max="1548" width="9.140625" style="68"/>
    <col min="1549" max="1549" width="17.5703125" style="68" customWidth="1"/>
    <col min="1550" max="1550" width="9.140625" style="68"/>
    <col min="1551" max="1551" width="15" style="68" customWidth="1"/>
    <col min="1552" max="1793" width="9.140625" style="68"/>
    <col min="1794" max="1794" width="5.140625" style="68" customWidth="1"/>
    <col min="1795" max="1795" width="11.5703125" style="68" customWidth="1"/>
    <col min="1796" max="1796" width="10.28515625" style="68" customWidth="1"/>
    <col min="1797" max="1797" width="12.28515625" style="68" customWidth="1"/>
    <col min="1798" max="1798" width="9.7109375" style="68" customWidth="1"/>
    <col min="1799" max="1800" width="9.42578125" style="68" customWidth="1"/>
    <col min="1801" max="1801" width="17.28515625" style="68" customWidth="1"/>
    <col min="1802" max="1802" width="8.28515625" style="68" customWidth="1"/>
    <col min="1803" max="1803" width="12.140625" style="68" customWidth="1"/>
    <col min="1804" max="1804" width="9.140625" style="68"/>
    <col min="1805" max="1805" width="17.5703125" style="68" customWidth="1"/>
    <col min="1806" max="1806" width="9.140625" style="68"/>
    <col min="1807" max="1807" width="15" style="68" customWidth="1"/>
    <col min="1808" max="2049" width="9.140625" style="68"/>
    <col min="2050" max="2050" width="5.140625" style="68" customWidth="1"/>
    <col min="2051" max="2051" width="11.5703125" style="68" customWidth="1"/>
    <col min="2052" max="2052" width="10.28515625" style="68" customWidth="1"/>
    <col min="2053" max="2053" width="12.28515625" style="68" customWidth="1"/>
    <col min="2054" max="2054" width="9.7109375" style="68" customWidth="1"/>
    <col min="2055" max="2056" width="9.42578125" style="68" customWidth="1"/>
    <col min="2057" max="2057" width="17.28515625" style="68" customWidth="1"/>
    <col min="2058" max="2058" width="8.28515625" style="68" customWidth="1"/>
    <col min="2059" max="2059" width="12.140625" style="68" customWidth="1"/>
    <col min="2060" max="2060" width="9.140625" style="68"/>
    <col min="2061" max="2061" width="17.5703125" style="68" customWidth="1"/>
    <col min="2062" max="2062" width="9.140625" style="68"/>
    <col min="2063" max="2063" width="15" style="68" customWidth="1"/>
    <col min="2064" max="2305" width="9.140625" style="68"/>
    <col min="2306" max="2306" width="5.140625" style="68" customWidth="1"/>
    <col min="2307" max="2307" width="11.5703125" style="68" customWidth="1"/>
    <col min="2308" max="2308" width="10.28515625" style="68" customWidth="1"/>
    <col min="2309" max="2309" width="12.28515625" style="68" customWidth="1"/>
    <col min="2310" max="2310" width="9.7109375" style="68" customWidth="1"/>
    <col min="2311" max="2312" width="9.42578125" style="68" customWidth="1"/>
    <col min="2313" max="2313" width="17.28515625" style="68" customWidth="1"/>
    <col min="2314" max="2314" width="8.28515625" style="68" customWidth="1"/>
    <col min="2315" max="2315" width="12.140625" style="68" customWidth="1"/>
    <col min="2316" max="2316" width="9.140625" style="68"/>
    <col min="2317" max="2317" width="17.5703125" style="68" customWidth="1"/>
    <col min="2318" max="2318" width="9.140625" style="68"/>
    <col min="2319" max="2319" width="15" style="68" customWidth="1"/>
    <col min="2320" max="2561" width="9.140625" style="68"/>
    <col min="2562" max="2562" width="5.140625" style="68" customWidth="1"/>
    <col min="2563" max="2563" width="11.5703125" style="68" customWidth="1"/>
    <col min="2564" max="2564" width="10.28515625" style="68" customWidth="1"/>
    <col min="2565" max="2565" width="12.28515625" style="68" customWidth="1"/>
    <col min="2566" max="2566" width="9.7109375" style="68" customWidth="1"/>
    <col min="2567" max="2568" width="9.42578125" style="68" customWidth="1"/>
    <col min="2569" max="2569" width="17.28515625" style="68" customWidth="1"/>
    <col min="2570" max="2570" width="8.28515625" style="68" customWidth="1"/>
    <col min="2571" max="2571" width="12.140625" style="68" customWidth="1"/>
    <col min="2572" max="2572" width="9.140625" style="68"/>
    <col min="2573" max="2573" width="17.5703125" style="68" customWidth="1"/>
    <col min="2574" max="2574" width="9.140625" style="68"/>
    <col min="2575" max="2575" width="15" style="68" customWidth="1"/>
    <col min="2576" max="2817" width="9.140625" style="68"/>
    <col min="2818" max="2818" width="5.140625" style="68" customWidth="1"/>
    <col min="2819" max="2819" width="11.5703125" style="68" customWidth="1"/>
    <col min="2820" max="2820" width="10.28515625" style="68" customWidth="1"/>
    <col min="2821" max="2821" width="12.28515625" style="68" customWidth="1"/>
    <col min="2822" max="2822" width="9.7109375" style="68" customWidth="1"/>
    <col min="2823" max="2824" width="9.42578125" style="68" customWidth="1"/>
    <col min="2825" max="2825" width="17.28515625" style="68" customWidth="1"/>
    <col min="2826" max="2826" width="8.28515625" style="68" customWidth="1"/>
    <col min="2827" max="2827" width="12.140625" style="68" customWidth="1"/>
    <col min="2828" max="2828" width="9.140625" style="68"/>
    <col min="2829" max="2829" width="17.5703125" style="68" customWidth="1"/>
    <col min="2830" max="2830" width="9.140625" style="68"/>
    <col min="2831" max="2831" width="15" style="68" customWidth="1"/>
    <col min="2832" max="3073" width="9.140625" style="68"/>
    <col min="3074" max="3074" width="5.140625" style="68" customWidth="1"/>
    <col min="3075" max="3075" width="11.5703125" style="68" customWidth="1"/>
    <col min="3076" max="3076" width="10.28515625" style="68" customWidth="1"/>
    <col min="3077" max="3077" width="12.28515625" style="68" customWidth="1"/>
    <col min="3078" max="3078" width="9.7109375" style="68" customWidth="1"/>
    <col min="3079" max="3080" width="9.42578125" style="68" customWidth="1"/>
    <col min="3081" max="3081" width="17.28515625" style="68" customWidth="1"/>
    <col min="3082" max="3082" width="8.28515625" style="68" customWidth="1"/>
    <col min="3083" max="3083" width="12.140625" style="68" customWidth="1"/>
    <col min="3084" max="3084" width="9.140625" style="68"/>
    <col min="3085" max="3085" width="17.5703125" style="68" customWidth="1"/>
    <col min="3086" max="3086" width="9.140625" style="68"/>
    <col min="3087" max="3087" width="15" style="68" customWidth="1"/>
    <col min="3088" max="3329" width="9.140625" style="68"/>
    <col min="3330" max="3330" width="5.140625" style="68" customWidth="1"/>
    <col min="3331" max="3331" width="11.5703125" style="68" customWidth="1"/>
    <col min="3332" max="3332" width="10.28515625" style="68" customWidth="1"/>
    <col min="3333" max="3333" width="12.28515625" style="68" customWidth="1"/>
    <col min="3334" max="3334" width="9.7109375" style="68" customWidth="1"/>
    <col min="3335" max="3336" width="9.42578125" style="68" customWidth="1"/>
    <col min="3337" max="3337" width="17.28515625" style="68" customWidth="1"/>
    <col min="3338" max="3338" width="8.28515625" style="68" customWidth="1"/>
    <col min="3339" max="3339" width="12.140625" style="68" customWidth="1"/>
    <col min="3340" max="3340" width="9.140625" style="68"/>
    <col min="3341" max="3341" width="17.5703125" style="68" customWidth="1"/>
    <col min="3342" max="3342" width="9.140625" style="68"/>
    <col min="3343" max="3343" width="15" style="68" customWidth="1"/>
    <col min="3344" max="3585" width="9.140625" style="68"/>
    <col min="3586" max="3586" width="5.140625" style="68" customWidth="1"/>
    <col min="3587" max="3587" width="11.5703125" style="68" customWidth="1"/>
    <col min="3588" max="3588" width="10.28515625" style="68" customWidth="1"/>
    <col min="3589" max="3589" width="12.28515625" style="68" customWidth="1"/>
    <col min="3590" max="3590" width="9.7109375" style="68" customWidth="1"/>
    <col min="3591" max="3592" width="9.42578125" style="68" customWidth="1"/>
    <col min="3593" max="3593" width="17.28515625" style="68" customWidth="1"/>
    <col min="3594" max="3594" width="8.28515625" style="68" customWidth="1"/>
    <col min="3595" max="3595" width="12.140625" style="68" customWidth="1"/>
    <col min="3596" max="3596" width="9.140625" style="68"/>
    <col min="3597" max="3597" width="17.5703125" style="68" customWidth="1"/>
    <col min="3598" max="3598" width="9.140625" style="68"/>
    <col min="3599" max="3599" width="15" style="68" customWidth="1"/>
    <col min="3600" max="3841" width="9.140625" style="68"/>
    <col min="3842" max="3842" width="5.140625" style="68" customWidth="1"/>
    <col min="3843" max="3843" width="11.5703125" style="68" customWidth="1"/>
    <col min="3844" max="3844" width="10.28515625" style="68" customWidth="1"/>
    <col min="3845" max="3845" width="12.28515625" style="68" customWidth="1"/>
    <col min="3846" max="3846" width="9.7109375" style="68" customWidth="1"/>
    <col min="3847" max="3848" width="9.42578125" style="68" customWidth="1"/>
    <col min="3849" max="3849" width="17.28515625" style="68" customWidth="1"/>
    <col min="3850" max="3850" width="8.28515625" style="68" customWidth="1"/>
    <col min="3851" max="3851" width="12.140625" style="68" customWidth="1"/>
    <col min="3852" max="3852" width="9.140625" style="68"/>
    <col min="3853" max="3853" width="17.5703125" style="68" customWidth="1"/>
    <col min="3854" max="3854" width="9.140625" style="68"/>
    <col min="3855" max="3855" width="15" style="68" customWidth="1"/>
    <col min="3856" max="4097" width="9.140625" style="68"/>
    <col min="4098" max="4098" width="5.140625" style="68" customWidth="1"/>
    <col min="4099" max="4099" width="11.5703125" style="68" customWidth="1"/>
    <col min="4100" max="4100" width="10.28515625" style="68" customWidth="1"/>
    <col min="4101" max="4101" width="12.28515625" style="68" customWidth="1"/>
    <col min="4102" max="4102" width="9.7109375" style="68" customWidth="1"/>
    <col min="4103" max="4104" width="9.42578125" style="68" customWidth="1"/>
    <col min="4105" max="4105" width="17.28515625" style="68" customWidth="1"/>
    <col min="4106" max="4106" width="8.28515625" style="68" customWidth="1"/>
    <col min="4107" max="4107" width="12.140625" style="68" customWidth="1"/>
    <col min="4108" max="4108" width="9.140625" style="68"/>
    <col min="4109" max="4109" width="17.5703125" style="68" customWidth="1"/>
    <col min="4110" max="4110" width="9.140625" style="68"/>
    <col min="4111" max="4111" width="15" style="68" customWidth="1"/>
    <col min="4112" max="4353" width="9.140625" style="68"/>
    <col min="4354" max="4354" width="5.140625" style="68" customWidth="1"/>
    <col min="4355" max="4355" width="11.5703125" style="68" customWidth="1"/>
    <col min="4356" max="4356" width="10.28515625" style="68" customWidth="1"/>
    <col min="4357" max="4357" width="12.28515625" style="68" customWidth="1"/>
    <col min="4358" max="4358" width="9.7109375" style="68" customWidth="1"/>
    <col min="4359" max="4360" width="9.42578125" style="68" customWidth="1"/>
    <col min="4361" max="4361" width="17.28515625" style="68" customWidth="1"/>
    <col min="4362" max="4362" width="8.28515625" style="68" customWidth="1"/>
    <col min="4363" max="4363" width="12.140625" style="68" customWidth="1"/>
    <col min="4364" max="4364" width="9.140625" style="68"/>
    <col min="4365" max="4365" width="17.5703125" style="68" customWidth="1"/>
    <col min="4366" max="4366" width="9.140625" style="68"/>
    <col min="4367" max="4367" width="15" style="68" customWidth="1"/>
    <col min="4368" max="4609" width="9.140625" style="68"/>
    <col min="4610" max="4610" width="5.140625" style="68" customWidth="1"/>
    <col min="4611" max="4611" width="11.5703125" style="68" customWidth="1"/>
    <col min="4612" max="4612" width="10.28515625" style="68" customWidth="1"/>
    <col min="4613" max="4613" width="12.28515625" style="68" customWidth="1"/>
    <col min="4614" max="4614" width="9.7109375" style="68" customWidth="1"/>
    <col min="4615" max="4616" width="9.42578125" style="68" customWidth="1"/>
    <col min="4617" max="4617" width="17.28515625" style="68" customWidth="1"/>
    <col min="4618" max="4618" width="8.28515625" style="68" customWidth="1"/>
    <col min="4619" max="4619" width="12.140625" style="68" customWidth="1"/>
    <col min="4620" max="4620" width="9.140625" style="68"/>
    <col min="4621" max="4621" width="17.5703125" style="68" customWidth="1"/>
    <col min="4622" max="4622" width="9.140625" style="68"/>
    <col min="4623" max="4623" width="15" style="68" customWidth="1"/>
    <col min="4624" max="4865" width="9.140625" style="68"/>
    <col min="4866" max="4866" width="5.140625" style="68" customWidth="1"/>
    <col min="4867" max="4867" width="11.5703125" style="68" customWidth="1"/>
    <col min="4868" max="4868" width="10.28515625" style="68" customWidth="1"/>
    <col min="4869" max="4869" width="12.28515625" style="68" customWidth="1"/>
    <col min="4870" max="4870" width="9.7109375" style="68" customWidth="1"/>
    <col min="4871" max="4872" width="9.42578125" style="68" customWidth="1"/>
    <col min="4873" max="4873" width="17.28515625" style="68" customWidth="1"/>
    <col min="4874" max="4874" width="8.28515625" style="68" customWidth="1"/>
    <col min="4875" max="4875" width="12.140625" style="68" customWidth="1"/>
    <col min="4876" max="4876" width="9.140625" style="68"/>
    <col min="4877" max="4877" width="17.5703125" style="68" customWidth="1"/>
    <col min="4878" max="4878" width="9.140625" style="68"/>
    <col min="4879" max="4879" width="15" style="68" customWidth="1"/>
    <col min="4880" max="5121" width="9.140625" style="68"/>
    <col min="5122" max="5122" width="5.140625" style="68" customWidth="1"/>
    <col min="5123" max="5123" width="11.5703125" style="68" customWidth="1"/>
    <col min="5124" max="5124" width="10.28515625" style="68" customWidth="1"/>
    <col min="5125" max="5125" width="12.28515625" style="68" customWidth="1"/>
    <col min="5126" max="5126" width="9.7109375" style="68" customWidth="1"/>
    <col min="5127" max="5128" width="9.42578125" style="68" customWidth="1"/>
    <col min="5129" max="5129" width="17.28515625" style="68" customWidth="1"/>
    <col min="5130" max="5130" width="8.28515625" style="68" customWidth="1"/>
    <col min="5131" max="5131" width="12.140625" style="68" customWidth="1"/>
    <col min="5132" max="5132" width="9.140625" style="68"/>
    <col min="5133" max="5133" width="17.5703125" style="68" customWidth="1"/>
    <col min="5134" max="5134" width="9.140625" style="68"/>
    <col min="5135" max="5135" width="15" style="68" customWidth="1"/>
    <col min="5136" max="5377" width="9.140625" style="68"/>
    <col min="5378" max="5378" width="5.140625" style="68" customWidth="1"/>
    <col min="5379" max="5379" width="11.5703125" style="68" customWidth="1"/>
    <col min="5380" max="5380" width="10.28515625" style="68" customWidth="1"/>
    <col min="5381" max="5381" width="12.28515625" style="68" customWidth="1"/>
    <col min="5382" max="5382" width="9.7109375" style="68" customWidth="1"/>
    <col min="5383" max="5384" width="9.42578125" style="68" customWidth="1"/>
    <col min="5385" max="5385" width="17.28515625" style="68" customWidth="1"/>
    <col min="5386" max="5386" width="8.28515625" style="68" customWidth="1"/>
    <col min="5387" max="5387" width="12.140625" style="68" customWidth="1"/>
    <col min="5388" max="5388" width="9.140625" style="68"/>
    <col min="5389" max="5389" width="17.5703125" style="68" customWidth="1"/>
    <col min="5390" max="5390" width="9.140625" style="68"/>
    <col min="5391" max="5391" width="15" style="68" customWidth="1"/>
    <col min="5392" max="5633" width="9.140625" style="68"/>
    <col min="5634" max="5634" width="5.140625" style="68" customWidth="1"/>
    <col min="5635" max="5635" width="11.5703125" style="68" customWidth="1"/>
    <col min="5636" max="5636" width="10.28515625" style="68" customWidth="1"/>
    <col min="5637" max="5637" width="12.28515625" style="68" customWidth="1"/>
    <col min="5638" max="5638" width="9.7109375" style="68" customWidth="1"/>
    <col min="5639" max="5640" width="9.42578125" style="68" customWidth="1"/>
    <col min="5641" max="5641" width="17.28515625" style="68" customWidth="1"/>
    <col min="5642" max="5642" width="8.28515625" style="68" customWidth="1"/>
    <col min="5643" max="5643" width="12.140625" style="68" customWidth="1"/>
    <col min="5644" max="5644" width="9.140625" style="68"/>
    <col min="5645" max="5645" width="17.5703125" style="68" customWidth="1"/>
    <col min="5646" max="5646" width="9.140625" style="68"/>
    <col min="5647" max="5647" width="15" style="68" customWidth="1"/>
    <col min="5648" max="5889" width="9.140625" style="68"/>
    <col min="5890" max="5890" width="5.140625" style="68" customWidth="1"/>
    <col min="5891" max="5891" width="11.5703125" style="68" customWidth="1"/>
    <col min="5892" max="5892" width="10.28515625" style="68" customWidth="1"/>
    <col min="5893" max="5893" width="12.28515625" style="68" customWidth="1"/>
    <col min="5894" max="5894" width="9.7109375" style="68" customWidth="1"/>
    <col min="5895" max="5896" width="9.42578125" style="68" customWidth="1"/>
    <col min="5897" max="5897" width="17.28515625" style="68" customWidth="1"/>
    <col min="5898" max="5898" width="8.28515625" style="68" customWidth="1"/>
    <col min="5899" max="5899" width="12.140625" style="68" customWidth="1"/>
    <col min="5900" max="5900" width="9.140625" style="68"/>
    <col min="5901" max="5901" width="17.5703125" style="68" customWidth="1"/>
    <col min="5902" max="5902" width="9.140625" style="68"/>
    <col min="5903" max="5903" width="15" style="68" customWidth="1"/>
    <col min="5904" max="6145" width="9.140625" style="68"/>
    <col min="6146" max="6146" width="5.140625" style="68" customWidth="1"/>
    <col min="6147" max="6147" width="11.5703125" style="68" customWidth="1"/>
    <col min="6148" max="6148" width="10.28515625" style="68" customWidth="1"/>
    <col min="6149" max="6149" width="12.28515625" style="68" customWidth="1"/>
    <col min="6150" max="6150" width="9.7109375" style="68" customWidth="1"/>
    <col min="6151" max="6152" width="9.42578125" style="68" customWidth="1"/>
    <col min="6153" max="6153" width="17.28515625" style="68" customWidth="1"/>
    <col min="6154" max="6154" width="8.28515625" style="68" customWidth="1"/>
    <col min="6155" max="6155" width="12.140625" style="68" customWidth="1"/>
    <col min="6156" max="6156" width="9.140625" style="68"/>
    <col min="6157" max="6157" width="17.5703125" style="68" customWidth="1"/>
    <col min="6158" max="6158" width="9.140625" style="68"/>
    <col min="6159" max="6159" width="15" style="68" customWidth="1"/>
    <col min="6160" max="6401" width="9.140625" style="68"/>
    <col min="6402" max="6402" width="5.140625" style="68" customWidth="1"/>
    <col min="6403" max="6403" width="11.5703125" style="68" customWidth="1"/>
    <col min="6404" max="6404" width="10.28515625" style="68" customWidth="1"/>
    <col min="6405" max="6405" width="12.28515625" style="68" customWidth="1"/>
    <col min="6406" max="6406" width="9.7109375" style="68" customWidth="1"/>
    <col min="6407" max="6408" width="9.42578125" style="68" customWidth="1"/>
    <col min="6409" max="6409" width="17.28515625" style="68" customWidth="1"/>
    <col min="6410" max="6410" width="8.28515625" style="68" customWidth="1"/>
    <col min="6411" max="6411" width="12.140625" style="68" customWidth="1"/>
    <col min="6412" max="6412" width="9.140625" style="68"/>
    <col min="6413" max="6413" width="17.5703125" style="68" customWidth="1"/>
    <col min="6414" max="6414" width="9.140625" style="68"/>
    <col min="6415" max="6415" width="15" style="68" customWidth="1"/>
    <col min="6416" max="6657" width="9.140625" style="68"/>
    <col min="6658" max="6658" width="5.140625" style="68" customWidth="1"/>
    <col min="6659" max="6659" width="11.5703125" style="68" customWidth="1"/>
    <col min="6660" max="6660" width="10.28515625" style="68" customWidth="1"/>
    <col min="6661" max="6661" width="12.28515625" style="68" customWidth="1"/>
    <col min="6662" max="6662" width="9.7109375" style="68" customWidth="1"/>
    <col min="6663" max="6664" width="9.42578125" style="68" customWidth="1"/>
    <col min="6665" max="6665" width="17.28515625" style="68" customWidth="1"/>
    <col min="6666" max="6666" width="8.28515625" style="68" customWidth="1"/>
    <col min="6667" max="6667" width="12.140625" style="68" customWidth="1"/>
    <col min="6668" max="6668" width="9.140625" style="68"/>
    <col min="6669" max="6669" width="17.5703125" style="68" customWidth="1"/>
    <col min="6670" max="6670" width="9.140625" style="68"/>
    <col min="6671" max="6671" width="15" style="68" customWidth="1"/>
    <col min="6672" max="6913" width="9.140625" style="68"/>
    <col min="6914" max="6914" width="5.140625" style="68" customWidth="1"/>
    <col min="6915" max="6915" width="11.5703125" style="68" customWidth="1"/>
    <col min="6916" max="6916" width="10.28515625" style="68" customWidth="1"/>
    <col min="6917" max="6917" width="12.28515625" style="68" customWidth="1"/>
    <col min="6918" max="6918" width="9.7109375" style="68" customWidth="1"/>
    <col min="6919" max="6920" width="9.42578125" style="68" customWidth="1"/>
    <col min="6921" max="6921" width="17.28515625" style="68" customWidth="1"/>
    <col min="6922" max="6922" width="8.28515625" style="68" customWidth="1"/>
    <col min="6923" max="6923" width="12.140625" style="68" customWidth="1"/>
    <col min="6924" max="6924" width="9.140625" style="68"/>
    <col min="6925" max="6925" width="17.5703125" style="68" customWidth="1"/>
    <col min="6926" max="6926" width="9.140625" style="68"/>
    <col min="6927" max="6927" width="15" style="68" customWidth="1"/>
    <col min="6928" max="7169" width="9.140625" style="68"/>
    <col min="7170" max="7170" width="5.140625" style="68" customWidth="1"/>
    <col min="7171" max="7171" width="11.5703125" style="68" customWidth="1"/>
    <col min="7172" max="7172" width="10.28515625" style="68" customWidth="1"/>
    <col min="7173" max="7173" width="12.28515625" style="68" customWidth="1"/>
    <col min="7174" max="7174" width="9.7109375" style="68" customWidth="1"/>
    <col min="7175" max="7176" width="9.42578125" style="68" customWidth="1"/>
    <col min="7177" max="7177" width="17.28515625" style="68" customWidth="1"/>
    <col min="7178" max="7178" width="8.28515625" style="68" customWidth="1"/>
    <col min="7179" max="7179" width="12.140625" style="68" customWidth="1"/>
    <col min="7180" max="7180" width="9.140625" style="68"/>
    <col min="7181" max="7181" width="17.5703125" style="68" customWidth="1"/>
    <col min="7182" max="7182" width="9.140625" style="68"/>
    <col min="7183" max="7183" width="15" style="68" customWidth="1"/>
    <col min="7184" max="7425" width="9.140625" style="68"/>
    <col min="7426" max="7426" width="5.140625" style="68" customWidth="1"/>
    <col min="7427" max="7427" width="11.5703125" style="68" customWidth="1"/>
    <col min="7428" max="7428" width="10.28515625" style="68" customWidth="1"/>
    <col min="7429" max="7429" width="12.28515625" style="68" customWidth="1"/>
    <col min="7430" max="7430" width="9.7109375" style="68" customWidth="1"/>
    <col min="7431" max="7432" width="9.42578125" style="68" customWidth="1"/>
    <col min="7433" max="7433" width="17.28515625" style="68" customWidth="1"/>
    <col min="7434" max="7434" width="8.28515625" style="68" customWidth="1"/>
    <col min="7435" max="7435" width="12.140625" style="68" customWidth="1"/>
    <col min="7436" max="7436" width="9.140625" style="68"/>
    <col min="7437" max="7437" width="17.5703125" style="68" customWidth="1"/>
    <col min="7438" max="7438" width="9.140625" style="68"/>
    <col min="7439" max="7439" width="15" style="68" customWidth="1"/>
    <col min="7440" max="7681" width="9.140625" style="68"/>
    <col min="7682" max="7682" width="5.140625" style="68" customWidth="1"/>
    <col min="7683" max="7683" width="11.5703125" style="68" customWidth="1"/>
    <col min="7684" max="7684" width="10.28515625" style="68" customWidth="1"/>
    <col min="7685" max="7685" width="12.28515625" style="68" customWidth="1"/>
    <col min="7686" max="7686" width="9.7109375" style="68" customWidth="1"/>
    <col min="7687" max="7688" width="9.42578125" style="68" customWidth="1"/>
    <col min="7689" max="7689" width="17.28515625" style="68" customWidth="1"/>
    <col min="7690" max="7690" width="8.28515625" style="68" customWidth="1"/>
    <col min="7691" max="7691" width="12.140625" style="68" customWidth="1"/>
    <col min="7692" max="7692" width="9.140625" style="68"/>
    <col min="7693" max="7693" width="17.5703125" style="68" customWidth="1"/>
    <col min="7694" max="7694" width="9.140625" style="68"/>
    <col min="7695" max="7695" width="15" style="68" customWidth="1"/>
    <col min="7696" max="7937" width="9.140625" style="68"/>
    <col min="7938" max="7938" width="5.140625" style="68" customWidth="1"/>
    <col min="7939" max="7939" width="11.5703125" style="68" customWidth="1"/>
    <col min="7940" max="7940" width="10.28515625" style="68" customWidth="1"/>
    <col min="7941" max="7941" width="12.28515625" style="68" customWidth="1"/>
    <col min="7942" max="7942" width="9.7109375" style="68" customWidth="1"/>
    <col min="7943" max="7944" width="9.42578125" style="68" customWidth="1"/>
    <col min="7945" max="7945" width="17.28515625" style="68" customWidth="1"/>
    <col min="7946" max="7946" width="8.28515625" style="68" customWidth="1"/>
    <col min="7947" max="7947" width="12.140625" style="68" customWidth="1"/>
    <col min="7948" max="7948" width="9.140625" style="68"/>
    <col min="7949" max="7949" width="17.5703125" style="68" customWidth="1"/>
    <col min="7950" max="7950" width="9.140625" style="68"/>
    <col min="7951" max="7951" width="15" style="68" customWidth="1"/>
    <col min="7952" max="8193" width="9.140625" style="68"/>
    <col min="8194" max="8194" width="5.140625" style="68" customWidth="1"/>
    <col min="8195" max="8195" width="11.5703125" style="68" customWidth="1"/>
    <col min="8196" max="8196" width="10.28515625" style="68" customWidth="1"/>
    <col min="8197" max="8197" width="12.28515625" style="68" customWidth="1"/>
    <col min="8198" max="8198" width="9.7109375" style="68" customWidth="1"/>
    <col min="8199" max="8200" width="9.42578125" style="68" customWidth="1"/>
    <col min="8201" max="8201" width="17.28515625" style="68" customWidth="1"/>
    <col min="8202" max="8202" width="8.28515625" style="68" customWidth="1"/>
    <col min="8203" max="8203" width="12.140625" style="68" customWidth="1"/>
    <col min="8204" max="8204" width="9.140625" style="68"/>
    <col min="8205" max="8205" width="17.5703125" style="68" customWidth="1"/>
    <col min="8206" max="8206" width="9.140625" style="68"/>
    <col min="8207" max="8207" width="15" style="68" customWidth="1"/>
    <col min="8208" max="8449" width="9.140625" style="68"/>
    <col min="8450" max="8450" width="5.140625" style="68" customWidth="1"/>
    <col min="8451" max="8451" width="11.5703125" style="68" customWidth="1"/>
    <col min="8452" max="8452" width="10.28515625" style="68" customWidth="1"/>
    <col min="8453" max="8453" width="12.28515625" style="68" customWidth="1"/>
    <col min="8454" max="8454" width="9.7109375" style="68" customWidth="1"/>
    <col min="8455" max="8456" width="9.42578125" style="68" customWidth="1"/>
    <col min="8457" max="8457" width="17.28515625" style="68" customWidth="1"/>
    <col min="8458" max="8458" width="8.28515625" style="68" customWidth="1"/>
    <col min="8459" max="8459" width="12.140625" style="68" customWidth="1"/>
    <col min="8460" max="8460" width="9.140625" style="68"/>
    <col min="8461" max="8461" width="17.5703125" style="68" customWidth="1"/>
    <col min="8462" max="8462" width="9.140625" style="68"/>
    <col min="8463" max="8463" width="15" style="68" customWidth="1"/>
    <col min="8464" max="8705" width="9.140625" style="68"/>
    <col min="8706" max="8706" width="5.140625" style="68" customWidth="1"/>
    <col min="8707" max="8707" width="11.5703125" style="68" customWidth="1"/>
    <col min="8708" max="8708" width="10.28515625" style="68" customWidth="1"/>
    <col min="8709" max="8709" width="12.28515625" style="68" customWidth="1"/>
    <col min="8710" max="8710" width="9.7109375" style="68" customWidth="1"/>
    <col min="8711" max="8712" width="9.42578125" style="68" customWidth="1"/>
    <col min="8713" max="8713" width="17.28515625" style="68" customWidth="1"/>
    <col min="8714" max="8714" width="8.28515625" style="68" customWidth="1"/>
    <col min="8715" max="8715" width="12.140625" style="68" customWidth="1"/>
    <col min="8716" max="8716" width="9.140625" style="68"/>
    <col min="8717" max="8717" width="17.5703125" style="68" customWidth="1"/>
    <col min="8718" max="8718" width="9.140625" style="68"/>
    <col min="8719" max="8719" width="15" style="68" customWidth="1"/>
    <col min="8720" max="8961" width="9.140625" style="68"/>
    <col min="8962" max="8962" width="5.140625" style="68" customWidth="1"/>
    <col min="8963" max="8963" width="11.5703125" style="68" customWidth="1"/>
    <col min="8964" max="8964" width="10.28515625" style="68" customWidth="1"/>
    <col min="8965" max="8965" width="12.28515625" style="68" customWidth="1"/>
    <col min="8966" max="8966" width="9.7109375" style="68" customWidth="1"/>
    <col min="8967" max="8968" width="9.42578125" style="68" customWidth="1"/>
    <col min="8969" max="8969" width="17.28515625" style="68" customWidth="1"/>
    <col min="8970" max="8970" width="8.28515625" style="68" customWidth="1"/>
    <col min="8971" max="8971" width="12.140625" style="68" customWidth="1"/>
    <col min="8972" max="8972" width="9.140625" style="68"/>
    <col min="8973" max="8973" width="17.5703125" style="68" customWidth="1"/>
    <col min="8974" max="8974" width="9.140625" style="68"/>
    <col min="8975" max="8975" width="15" style="68" customWidth="1"/>
    <col min="8976" max="9217" width="9.140625" style="68"/>
    <col min="9218" max="9218" width="5.140625" style="68" customWidth="1"/>
    <col min="9219" max="9219" width="11.5703125" style="68" customWidth="1"/>
    <col min="9220" max="9220" width="10.28515625" style="68" customWidth="1"/>
    <col min="9221" max="9221" width="12.28515625" style="68" customWidth="1"/>
    <col min="9222" max="9222" width="9.7109375" style="68" customWidth="1"/>
    <col min="9223" max="9224" width="9.42578125" style="68" customWidth="1"/>
    <col min="9225" max="9225" width="17.28515625" style="68" customWidth="1"/>
    <col min="9226" max="9226" width="8.28515625" style="68" customWidth="1"/>
    <col min="9227" max="9227" width="12.140625" style="68" customWidth="1"/>
    <col min="9228" max="9228" width="9.140625" style="68"/>
    <col min="9229" max="9229" width="17.5703125" style="68" customWidth="1"/>
    <col min="9230" max="9230" width="9.140625" style="68"/>
    <col min="9231" max="9231" width="15" style="68" customWidth="1"/>
    <col min="9232" max="9473" width="9.140625" style="68"/>
    <col min="9474" max="9474" width="5.140625" style="68" customWidth="1"/>
    <col min="9475" max="9475" width="11.5703125" style="68" customWidth="1"/>
    <col min="9476" max="9476" width="10.28515625" style="68" customWidth="1"/>
    <col min="9477" max="9477" width="12.28515625" style="68" customWidth="1"/>
    <col min="9478" max="9478" width="9.7109375" style="68" customWidth="1"/>
    <col min="9479" max="9480" width="9.42578125" style="68" customWidth="1"/>
    <col min="9481" max="9481" width="17.28515625" style="68" customWidth="1"/>
    <col min="9482" max="9482" width="8.28515625" style="68" customWidth="1"/>
    <col min="9483" max="9483" width="12.140625" style="68" customWidth="1"/>
    <col min="9484" max="9484" width="9.140625" style="68"/>
    <col min="9485" max="9485" width="17.5703125" style="68" customWidth="1"/>
    <col min="9486" max="9486" width="9.140625" style="68"/>
    <col min="9487" max="9487" width="15" style="68" customWidth="1"/>
    <col min="9488" max="9729" width="9.140625" style="68"/>
    <col min="9730" max="9730" width="5.140625" style="68" customWidth="1"/>
    <col min="9731" max="9731" width="11.5703125" style="68" customWidth="1"/>
    <col min="9732" max="9732" width="10.28515625" style="68" customWidth="1"/>
    <col min="9733" max="9733" width="12.28515625" style="68" customWidth="1"/>
    <col min="9734" max="9734" width="9.7109375" style="68" customWidth="1"/>
    <col min="9735" max="9736" width="9.42578125" style="68" customWidth="1"/>
    <col min="9737" max="9737" width="17.28515625" style="68" customWidth="1"/>
    <col min="9738" max="9738" width="8.28515625" style="68" customWidth="1"/>
    <col min="9739" max="9739" width="12.140625" style="68" customWidth="1"/>
    <col min="9740" max="9740" width="9.140625" style="68"/>
    <col min="9741" max="9741" width="17.5703125" style="68" customWidth="1"/>
    <col min="9742" max="9742" width="9.140625" style="68"/>
    <col min="9743" max="9743" width="15" style="68" customWidth="1"/>
    <col min="9744" max="9985" width="9.140625" style="68"/>
    <col min="9986" max="9986" width="5.140625" style="68" customWidth="1"/>
    <col min="9987" max="9987" width="11.5703125" style="68" customWidth="1"/>
    <col min="9988" max="9988" width="10.28515625" style="68" customWidth="1"/>
    <col min="9989" max="9989" width="12.28515625" style="68" customWidth="1"/>
    <col min="9990" max="9990" width="9.7109375" style="68" customWidth="1"/>
    <col min="9991" max="9992" width="9.42578125" style="68" customWidth="1"/>
    <col min="9993" max="9993" width="17.28515625" style="68" customWidth="1"/>
    <col min="9994" max="9994" width="8.28515625" style="68" customWidth="1"/>
    <col min="9995" max="9995" width="12.140625" style="68" customWidth="1"/>
    <col min="9996" max="9996" width="9.140625" style="68"/>
    <col min="9997" max="9997" width="17.5703125" style="68" customWidth="1"/>
    <col min="9998" max="9998" width="9.140625" style="68"/>
    <col min="9999" max="9999" width="15" style="68" customWidth="1"/>
    <col min="10000" max="10241" width="9.140625" style="68"/>
    <col min="10242" max="10242" width="5.140625" style="68" customWidth="1"/>
    <col min="10243" max="10243" width="11.5703125" style="68" customWidth="1"/>
    <col min="10244" max="10244" width="10.28515625" style="68" customWidth="1"/>
    <col min="10245" max="10245" width="12.28515625" style="68" customWidth="1"/>
    <col min="10246" max="10246" width="9.7109375" style="68" customWidth="1"/>
    <col min="10247" max="10248" width="9.42578125" style="68" customWidth="1"/>
    <col min="10249" max="10249" width="17.28515625" style="68" customWidth="1"/>
    <col min="10250" max="10250" width="8.28515625" style="68" customWidth="1"/>
    <col min="10251" max="10251" width="12.140625" style="68" customWidth="1"/>
    <col min="10252" max="10252" width="9.140625" style="68"/>
    <col min="10253" max="10253" width="17.5703125" style="68" customWidth="1"/>
    <col min="10254" max="10254" width="9.140625" style="68"/>
    <col min="10255" max="10255" width="15" style="68" customWidth="1"/>
    <col min="10256" max="10497" width="9.140625" style="68"/>
    <col min="10498" max="10498" width="5.140625" style="68" customWidth="1"/>
    <col min="10499" max="10499" width="11.5703125" style="68" customWidth="1"/>
    <col min="10500" max="10500" width="10.28515625" style="68" customWidth="1"/>
    <col min="10501" max="10501" width="12.28515625" style="68" customWidth="1"/>
    <col min="10502" max="10502" width="9.7109375" style="68" customWidth="1"/>
    <col min="10503" max="10504" width="9.42578125" style="68" customWidth="1"/>
    <col min="10505" max="10505" width="17.28515625" style="68" customWidth="1"/>
    <col min="10506" max="10506" width="8.28515625" style="68" customWidth="1"/>
    <col min="10507" max="10507" width="12.140625" style="68" customWidth="1"/>
    <col min="10508" max="10508" width="9.140625" style="68"/>
    <col min="10509" max="10509" width="17.5703125" style="68" customWidth="1"/>
    <col min="10510" max="10510" width="9.140625" style="68"/>
    <col min="10511" max="10511" width="15" style="68" customWidth="1"/>
    <col min="10512" max="10753" width="9.140625" style="68"/>
    <col min="10754" max="10754" width="5.140625" style="68" customWidth="1"/>
    <col min="10755" max="10755" width="11.5703125" style="68" customWidth="1"/>
    <col min="10756" max="10756" width="10.28515625" style="68" customWidth="1"/>
    <col min="10757" max="10757" width="12.28515625" style="68" customWidth="1"/>
    <col min="10758" max="10758" width="9.7109375" style="68" customWidth="1"/>
    <col min="10759" max="10760" width="9.42578125" style="68" customWidth="1"/>
    <col min="10761" max="10761" width="17.28515625" style="68" customWidth="1"/>
    <col min="10762" max="10762" width="8.28515625" style="68" customWidth="1"/>
    <col min="10763" max="10763" width="12.140625" style="68" customWidth="1"/>
    <col min="10764" max="10764" width="9.140625" style="68"/>
    <col min="10765" max="10765" width="17.5703125" style="68" customWidth="1"/>
    <col min="10766" max="10766" width="9.140625" style="68"/>
    <col min="10767" max="10767" width="15" style="68" customWidth="1"/>
    <col min="10768" max="11009" width="9.140625" style="68"/>
    <col min="11010" max="11010" width="5.140625" style="68" customWidth="1"/>
    <col min="11011" max="11011" width="11.5703125" style="68" customWidth="1"/>
    <col min="11012" max="11012" width="10.28515625" style="68" customWidth="1"/>
    <col min="11013" max="11013" width="12.28515625" style="68" customWidth="1"/>
    <col min="11014" max="11014" width="9.7109375" style="68" customWidth="1"/>
    <col min="11015" max="11016" width="9.42578125" style="68" customWidth="1"/>
    <col min="11017" max="11017" width="17.28515625" style="68" customWidth="1"/>
    <col min="11018" max="11018" width="8.28515625" style="68" customWidth="1"/>
    <col min="11019" max="11019" width="12.140625" style="68" customWidth="1"/>
    <col min="11020" max="11020" width="9.140625" style="68"/>
    <col min="11021" max="11021" width="17.5703125" style="68" customWidth="1"/>
    <col min="11022" max="11022" width="9.140625" style="68"/>
    <col min="11023" max="11023" width="15" style="68" customWidth="1"/>
    <col min="11024" max="11265" width="9.140625" style="68"/>
    <col min="11266" max="11266" width="5.140625" style="68" customWidth="1"/>
    <col min="11267" max="11267" width="11.5703125" style="68" customWidth="1"/>
    <col min="11268" max="11268" width="10.28515625" style="68" customWidth="1"/>
    <col min="11269" max="11269" width="12.28515625" style="68" customWidth="1"/>
    <col min="11270" max="11270" width="9.7109375" style="68" customWidth="1"/>
    <col min="11271" max="11272" width="9.42578125" style="68" customWidth="1"/>
    <col min="11273" max="11273" width="17.28515625" style="68" customWidth="1"/>
    <col min="11274" max="11274" width="8.28515625" style="68" customWidth="1"/>
    <col min="11275" max="11275" width="12.140625" style="68" customWidth="1"/>
    <col min="11276" max="11276" width="9.140625" style="68"/>
    <col min="11277" max="11277" width="17.5703125" style="68" customWidth="1"/>
    <col min="11278" max="11278" width="9.140625" style="68"/>
    <col min="11279" max="11279" width="15" style="68" customWidth="1"/>
    <col min="11280" max="11521" width="9.140625" style="68"/>
    <col min="11522" max="11522" width="5.140625" style="68" customWidth="1"/>
    <col min="11523" max="11523" width="11.5703125" style="68" customWidth="1"/>
    <col min="11524" max="11524" width="10.28515625" style="68" customWidth="1"/>
    <col min="11525" max="11525" width="12.28515625" style="68" customWidth="1"/>
    <col min="11526" max="11526" width="9.7109375" style="68" customWidth="1"/>
    <col min="11527" max="11528" width="9.42578125" style="68" customWidth="1"/>
    <col min="11529" max="11529" width="17.28515625" style="68" customWidth="1"/>
    <col min="11530" max="11530" width="8.28515625" style="68" customWidth="1"/>
    <col min="11531" max="11531" width="12.140625" style="68" customWidth="1"/>
    <col min="11532" max="11532" width="9.140625" style="68"/>
    <col min="11533" max="11533" width="17.5703125" style="68" customWidth="1"/>
    <col min="11534" max="11534" width="9.140625" style="68"/>
    <col min="11535" max="11535" width="15" style="68" customWidth="1"/>
    <col min="11536" max="11777" width="9.140625" style="68"/>
    <col min="11778" max="11778" width="5.140625" style="68" customWidth="1"/>
    <col min="11779" max="11779" width="11.5703125" style="68" customWidth="1"/>
    <col min="11780" max="11780" width="10.28515625" style="68" customWidth="1"/>
    <col min="11781" max="11781" width="12.28515625" style="68" customWidth="1"/>
    <col min="11782" max="11782" width="9.7109375" style="68" customWidth="1"/>
    <col min="11783" max="11784" width="9.42578125" style="68" customWidth="1"/>
    <col min="11785" max="11785" width="17.28515625" style="68" customWidth="1"/>
    <col min="11786" max="11786" width="8.28515625" style="68" customWidth="1"/>
    <col min="11787" max="11787" width="12.140625" style="68" customWidth="1"/>
    <col min="11788" max="11788" width="9.140625" style="68"/>
    <col min="11789" max="11789" width="17.5703125" style="68" customWidth="1"/>
    <col min="11790" max="11790" width="9.140625" style="68"/>
    <col min="11791" max="11791" width="15" style="68" customWidth="1"/>
    <col min="11792" max="12033" width="9.140625" style="68"/>
    <col min="12034" max="12034" width="5.140625" style="68" customWidth="1"/>
    <col min="12035" max="12035" width="11.5703125" style="68" customWidth="1"/>
    <col min="12036" max="12036" width="10.28515625" style="68" customWidth="1"/>
    <col min="12037" max="12037" width="12.28515625" style="68" customWidth="1"/>
    <col min="12038" max="12038" width="9.7109375" style="68" customWidth="1"/>
    <col min="12039" max="12040" width="9.42578125" style="68" customWidth="1"/>
    <col min="12041" max="12041" width="17.28515625" style="68" customWidth="1"/>
    <col min="12042" max="12042" width="8.28515625" style="68" customWidth="1"/>
    <col min="12043" max="12043" width="12.140625" style="68" customWidth="1"/>
    <col min="12044" max="12044" width="9.140625" style="68"/>
    <col min="12045" max="12045" width="17.5703125" style="68" customWidth="1"/>
    <col min="12046" max="12046" width="9.140625" style="68"/>
    <col min="12047" max="12047" width="15" style="68" customWidth="1"/>
    <col min="12048" max="12289" width="9.140625" style="68"/>
    <col min="12290" max="12290" width="5.140625" style="68" customWidth="1"/>
    <col min="12291" max="12291" width="11.5703125" style="68" customWidth="1"/>
    <col min="12292" max="12292" width="10.28515625" style="68" customWidth="1"/>
    <col min="12293" max="12293" width="12.28515625" style="68" customWidth="1"/>
    <col min="12294" max="12294" width="9.7109375" style="68" customWidth="1"/>
    <col min="12295" max="12296" width="9.42578125" style="68" customWidth="1"/>
    <col min="12297" max="12297" width="17.28515625" style="68" customWidth="1"/>
    <col min="12298" max="12298" width="8.28515625" style="68" customWidth="1"/>
    <col min="12299" max="12299" width="12.140625" style="68" customWidth="1"/>
    <col min="12300" max="12300" width="9.140625" style="68"/>
    <col min="12301" max="12301" width="17.5703125" style="68" customWidth="1"/>
    <col min="12302" max="12302" width="9.140625" style="68"/>
    <col min="12303" max="12303" width="15" style="68" customWidth="1"/>
    <col min="12304" max="12545" width="9.140625" style="68"/>
    <col min="12546" max="12546" width="5.140625" style="68" customWidth="1"/>
    <col min="12547" max="12547" width="11.5703125" style="68" customWidth="1"/>
    <col min="12548" max="12548" width="10.28515625" style="68" customWidth="1"/>
    <col min="12549" max="12549" width="12.28515625" style="68" customWidth="1"/>
    <col min="12550" max="12550" width="9.7109375" style="68" customWidth="1"/>
    <col min="12551" max="12552" width="9.42578125" style="68" customWidth="1"/>
    <col min="12553" max="12553" width="17.28515625" style="68" customWidth="1"/>
    <col min="12554" max="12554" width="8.28515625" style="68" customWidth="1"/>
    <col min="12555" max="12555" width="12.140625" style="68" customWidth="1"/>
    <col min="12556" max="12556" width="9.140625" style="68"/>
    <col min="12557" max="12557" width="17.5703125" style="68" customWidth="1"/>
    <col min="12558" max="12558" width="9.140625" style="68"/>
    <col min="12559" max="12559" width="15" style="68" customWidth="1"/>
    <col min="12560" max="12801" width="9.140625" style="68"/>
    <col min="12802" max="12802" width="5.140625" style="68" customWidth="1"/>
    <col min="12803" max="12803" width="11.5703125" style="68" customWidth="1"/>
    <col min="12804" max="12804" width="10.28515625" style="68" customWidth="1"/>
    <col min="12805" max="12805" width="12.28515625" style="68" customWidth="1"/>
    <col min="12806" max="12806" width="9.7109375" style="68" customWidth="1"/>
    <col min="12807" max="12808" width="9.42578125" style="68" customWidth="1"/>
    <col min="12809" max="12809" width="17.28515625" style="68" customWidth="1"/>
    <col min="12810" max="12810" width="8.28515625" style="68" customWidth="1"/>
    <col min="12811" max="12811" width="12.140625" style="68" customWidth="1"/>
    <col min="12812" max="12812" width="9.140625" style="68"/>
    <col min="12813" max="12813" width="17.5703125" style="68" customWidth="1"/>
    <col min="12814" max="12814" width="9.140625" style="68"/>
    <col min="12815" max="12815" width="15" style="68" customWidth="1"/>
    <col min="12816" max="13057" width="9.140625" style="68"/>
    <col min="13058" max="13058" width="5.140625" style="68" customWidth="1"/>
    <col min="13059" max="13059" width="11.5703125" style="68" customWidth="1"/>
    <col min="13060" max="13060" width="10.28515625" style="68" customWidth="1"/>
    <col min="13061" max="13061" width="12.28515625" style="68" customWidth="1"/>
    <col min="13062" max="13062" width="9.7109375" style="68" customWidth="1"/>
    <col min="13063" max="13064" width="9.42578125" style="68" customWidth="1"/>
    <col min="13065" max="13065" width="17.28515625" style="68" customWidth="1"/>
    <col min="13066" max="13066" width="8.28515625" style="68" customWidth="1"/>
    <col min="13067" max="13067" width="12.140625" style="68" customWidth="1"/>
    <col min="13068" max="13068" width="9.140625" style="68"/>
    <col min="13069" max="13069" width="17.5703125" style="68" customWidth="1"/>
    <col min="13070" max="13070" width="9.140625" style="68"/>
    <col min="13071" max="13071" width="15" style="68" customWidth="1"/>
    <col min="13072" max="13313" width="9.140625" style="68"/>
    <col min="13314" max="13314" width="5.140625" style="68" customWidth="1"/>
    <col min="13315" max="13315" width="11.5703125" style="68" customWidth="1"/>
    <col min="13316" max="13316" width="10.28515625" style="68" customWidth="1"/>
    <col min="13317" max="13317" width="12.28515625" style="68" customWidth="1"/>
    <col min="13318" max="13318" width="9.7109375" style="68" customWidth="1"/>
    <col min="13319" max="13320" width="9.42578125" style="68" customWidth="1"/>
    <col min="13321" max="13321" width="17.28515625" style="68" customWidth="1"/>
    <col min="13322" max="13322" width="8.28515625" style="68" customWidth="1"/>
    <col min="13323" max="13323" width="12.140625" style="68" customWidth="1"/>
    <col min="13324" max="13324" width="9.140625" style="68"/>
    <col min="13325" max="13325" width="17.5703125" style="68" customWidth="1"/>
    <col min="13326" max="13326" width="9.140625" style="68"/>
    <col min="13327" max="13327" width="15" style="68" customWidth="1"/>
    <col min="13328" max="13569" width="9.140625" style="68"/>
    <col min="13570" max="13570" width="5.140625" style="68" customWidth="1"/>
    <col min="13571" max="13571" width="11.5703125" style="68" customWidth="1"/>
    <col min="13572" max="13572" width="10.28515625" style="68" customWidth="1"/>
    <col min="13573" max="13573" width="12.28515625" style="68" customWidth="1"/>
    <col min="13574" max="13574" width="9.7109375" style="68" customWidth="1"/>
    <col min="13575" max="13576" width="9.42578125" style="68" customWidth="1"/>
    <col min="13577" max="13577" width="17.28515625" style="68" customWidth="1"/>
    <col min="13578" max="13578" width="8.28515625" style="68" customWidth="1"/>
    <col min="13579" max="13579" width="12.140625" style="68" customWidth="1"/>
    <col min="13580" max="13580" width="9.140625" style="68"/>
    <col min="13581" max="13581" width="17.5703125" style="68" customWidth="1"/>
    <col min="13582" max="13582" width="9.140625" style="68"/>
    <col min="13583" max="13583" width="15" style="68" customWidth="1"/>
    <col min="13584" max="13825" width="9.140625" style="68"/>
    <col min="13826" max="13826" width="5.140625" style="68" customWidth="1"/>
    <col min="13827" max="13827" width="11.5703125" style="68" customWidth="1"/>
    <col min="13828" max="13828" width="10.28515625" style="68" customWidth="1"/>
    <col min="13829" max="13829" width="12.28515625" style="68" customWidth="1"/>
    <col min="13830" max="13830" width="9.7109375" style="68" customWidth="1"/>
    <col min="13831" max="13832" width="9.42578125" style="68" customWidth="1"/>
    <col min="13833" max="13833" width="17.28515625" style="68" customWidth="1"/>
    <col min="13834" max="13834" width="8.28515625" style="68" customWidth="1"/>
    <col min="13835" max="13835" width="12.140625" style="68" customWidth="1"/>
    <col min="13836" max="13836" width="9.140625" style="68"/>
    <col min="13837" max="13837" width="17.5703125" style="68" customWidth="1"/>
    <col min="13838" max="13838" width="9.140625" style="68"/>
    <col min="13839" max="13839" width="15" style="68" customWidth="1"/>
    <col min="13840" max="14081" width="9.140625" style="68"/>
    <col min="14082" max="14082" width="5.140625" style="68" customWidth="1"/>
    <col min="14083" max="14083" width="11.5703125" style="68" customWidth="1"/>
    <col min="14084" max="14084" width="10.28515625" style="68" customWidth="1"/>
    <col min="14085" max="14085" width="12.28515625" style="68" customWidth="1"/>
    <col min="14086" max="14086" width="9.7109375" style="68" customWidth="1"/>
    <col min="14087" max="14088" width="9.42578125" style="68" customWidth="1"/>
    <col min="14089" max="14089" width="17.28515625" style="68" customWidth="1"/>
    <col min="14090" max="14090" width="8.28515625" style="68" customWidth="1"/>
    <col min="14091" max="14091" width="12.140625" style="68" customWidth="1"/>
    <col min="14092" max="14092" width="9.140625" style="68"/>
    <col min="14093" max="14093" width="17.5703125" style="68" customWidth="1"/>
    <col min="14094" max="14094" width="9.140625" style="68"/>
    <col min="14095" max="14095" width="15" style="68" customWidth="1"/>
    <col min="14096" max="14337" width="9.140625" style="68"/>
    <col min="14338" max="14338" width="5.140625" style="68" customWidth="1"/>
    <col min="14339" max="14339" width="11.5703125" style="68" customWidth="1"/>
    <col min="14340" max="14340" width="10.28515625" style="68" customWidth="1"/>
    <col min="14341" max="14341" width="12.28515625" style="68" customWidth="1"/>
    <col min="14342" max="14342" width="9.7109375" style="68" customWidth="1"/>
    <col min="14343" max="14344" width="9.42578125" style="68" customWidth="1"/>
    <col min="14345" max="14345" width="17.28515625" style="68" customWidth="1"/>
    <col min="14346" max="14346" width="8.28515625" style="68" customWidth="1"/>
    <col min="14347" max="14347" width="12.140625" style="68" customWidth="1"/>
    <col min="14348" max="14348" width="9.140625" style="68"/>
    <col min="14349" max="14349" width="17.5703125" style="68" customWidth="1"/>
    <col min="14350" max="14350" width="9.140625" style="68"/>
    <col min="14351" max="14351" width="15" style="68" customWidth="1"/>
    <col min="14352" max="14593" width="9.140625" style="68"/>
    <col min="14594" max="14594" width="5.140625" style="68" customWidth="1"/>
    <col min="14595" max="14595" width="11.5703125" style="68" customWidth="1"/>
    <col min="14596" max="14596" width="10.28515625" style="68" customWidth="1"/>
    <col min="14597" max="14597" width="12.28515625" style="68" customWidth="1"/>
    <col min="14598" max="14598" width="9.7109375" style="68" customWidth="1"/>
    <col min="14599" max="14600" width="9.42578125" style="68" customWidth="1"/>
    <col min="14601" max="14601" width="17.28515625" style="68" customWidth="1"/>
    <col min="14602" max="14602" width="8.28515625" style="68" customWidth="1"/>
    <col min="14603" max="14603" width="12.140625" style="68" customWidth="1"/>
    <col min="14604" max="14604" width="9.140625" style="68"/>
    <col min="14605" max="14605" width="17.5703125" style="68" customWidth="1"/>
    <col min="14606" max="14606" width="9.140625" style="68"/>
    <col min="14607" max="14607" width="15" style="68" customWidth="1"/>
    <col min="14608" max="14849" width="9.140625" style="68"/>
    <col min="14850" max="14850" width="5.140625" style="68" customWidth="1"/>
    <col min="14851" max="14851" width="11.5703125" style="68" customWidth="1"/>
    <col min="14852" max="14852" width="10.28515625" style="68" customWidth="1"/>
    <col min="14853" max="14853" width="12.28515625" style="68" customWidth="1"/>
    <col min="14854" max="14854" width="9.7109375" style="68" customWidth="1"/>
    <col min="14855" max="14856" width="9.42578125" style="68" customWidth="1"/>
    <col min="14857" max="14857" width="17.28515625" style="68" customWidth="1"/>
    <col min="14858" max="14858" width="8.28515625" style="68" customWidth="1"/>
    <col min="14859" max="14859" width="12.140625" style="68" customWidth="1"/>
    <col min="14860" max="14860" width="9.140625" style="68"/>
    <col min="14861" max="14861" width="17.5703125" style="68" customWidth="1"/>
    <col min="14862" max="14862" width="9.140625" style="68"/>
    <col min="14863" max="14863" width="15" style="68" customWidth="1"/>
    <col min="14864" max="15105" width="9.140625" style="68"/>
    <col min="15106" max="15106" width="5.140625" style="68" customWidth="1"/>
    <col min="15107" max="15107" width="11.5703125" style="68" customWidth="1"/>
    <col min="15108" max="15108" width="10.28515625" style="68" customWidth="1"/>
    <col min="15109" max="15109" width="12.28515625" style="68" customWidth="1"/>
    <col min="15110" max="15110" width="9.7109375" style="68" customWidth="1"/>
    <col min="15111" max="15112" width="9.42578125" style="68" customWidth="1"/>
    <col min="15113" max="15113" width="17.28515625" style="68" customWidth="1"/>
    <col min="15114" max="15114" width="8.28515625" style="68" customWidth="1"/>
    <col min="15115" max="15115" width="12.140625" style="68" customWidth="1"/>
    <col min="15116" max="15116" width="9.140625" style="68"/>
    <col min="15117" max="15117" width="17.5703125" style="68" customWidth="1"/>
    <col min="15118" max="15118" width="9.140625" style="68"/>
    <col min="15119" max="15119" width="15" style="68" customWidth="1"/>
    <col min="15120" max="15361" width="9.140625" style="68"/>
    <col min="15362" max="15362" width="5.140625" style="68" customWidth="1"/>
    <col min="15363" max="15363" width="11.5703125" style="68" customWidth="1"/>
    <col min="15364" max="15364" width="10.28515625" style="68" customWidth="1"/>
    <col min="15365" max="15365" width="12.28515625" style="68" customWidth="1"/>
    <col min="15366" max="15366" width="9.7109375" style="68" customWidth="1"/>
    <col min="15367" max="15368" width="9.42578125" style="68" customWidth="1"/>
    <col min="15369" max="15369" width="17.28515625" style="68" customWidth="1"/>
    <col min="15370" max="15370" width="8.28515625" style="68" customWidth="1"/>
    <col min="15371" max="15371" width="12.140625" style="68" customWidth="1"/>
    <col min="15372" max="15372" width="9.140625" style="68"/>
    <col min="15373" max="15373" width="17.5703125" style="68" customWidth="1"/>
    <col min="15374" max="15374" width="9.140625" style="68"/>
    <col min="15375" max="15375" width="15" style="68" customWidth="1"/>
    <col min="15376" max="15617" width="9.140625" style="68"/>
    <col min="15618" max="15618" width="5.140625" style="68" customWidth="1"/>
    <col min="15619" max="15619" width="11.5703125" style="68" customWidth="1"/>
    <col min="15620" max="15620" width="10.28515625" style="68" customWidth="1"/>
    <col min="15621" max="15621" width="12.28515625" style="68" customWidth="1"/>
    <col min="15622" max="15622" width="9.7109375" style="68" customWidth="1"/>
    <col min="15623" max="15624" width="9.42578125" style="68" customWidth="1"/>
    <col min="15625" max="15625" width="17.28515625" style="68" customWidth="1"/>
    <col min="15626" max="15626" width="8.28515625" style="68" customWidth="1"/>
    <col min="15627" max="15627" width="12.140625" style="68" customWidth="1"/>
    <col min="15628" max="15628" width="9.140625" style="68"/>
    <col min="15629" max="15629" width="17.5703125" style="68" customWidth="1"/>
    <col min="15630" max="15630" width="9.140625" style="68"/>
    <col min="15631" max="15631" width="15" style="68" customWidth="1"/>
    <col min="15632" max="15873" width="9.140625" style="68"/>
    <col min="15874" max="15874" width="5.140625" style="68" customWidth="1"/>
    <col min="15875" max="15875" width="11.5703125" style="68" customWidth="1"/>
    <col min="15876" max="15876" width="10.28515625" style="68" customWidth="1"/>
    <col min="15877" max="15877" width="12.28515625" style="68" customWidth="1"/>
    <col min="15878" max="15878" width="9.7109375" style="68" customWidth="1"/>
    <col min="15879" max="15880" width="9.42578125" style="68" customWidth="1"/>
    <col min="15881" max="15881" width="17.28515625" style="68" customWidth="1"/>
    <col min="15882" max="15882" width="8.28515625" style="68" customWidth="1"/>
    <col min="15883" max="15883" width="12.140625" style="68" customWidth="1"/>
    <col min="15884" max="15884" width="9.140625" style="68"/>
    <col min="15885" max="15885" width="17.5703125" style="68" customWidth="1"/>
    <col min="15886" max="15886" width="9.140625" style="68"/>
    <col min="15887" max="15887" width="15" style="68" customWidth="1"/>
    <col min="15888" max="16129" width="9.140625" style="68"/>
    <col min="16130" max="16130" width="5.140625" style="68" customWidth="1"/>
    <col min="16131" max="16131" width="11.5703125" style="68" customWidth="1"/>
    <col min="16132" max="16132" width="10.28515625" style="68" customWidth="1"/>
    <col min="16133" max="16133" width="12.28515625" style="68" customWidth="1"/>
    <col min="16134" max="16134" width="9.7109375" style="68" customWidth="1"/>
    <col min="16135" max="16136" width="9.42578125" style="68" customWidth="1"/>
    <col min="16137" max="16137" width="17.28515625" style="68" customWidth="1"/>
    <col min="16138" max="16138" width="8.28515625" style="68" customWidth="1"/>
    <col min="16139" max="16139" width="12.140625" style="68" customWidth="1"/>
    <col min="16140" max="16140" width="9.140625" style="68"/>
    <col min="16141" max="16141" width="17.5703125" style="68" customWidth="1"/>
    <col min="16142" max="16142" width="9.140625" style="68"/>
    <col min="16143" max="16143" width="15" style="68" customWidth="1"/>
    <col min="16144" max="16384" width="9.140625" style="68"/>
  </cols>
  <sheetData>
    <row r="1" spans="1:14" ht="15.75" x14ac:dyDescent="0.25">
      <c r="A1" s="120"/>
      <c r="B1" s="120"/>
      <c r="J1" s="331" t="s">
        <v>286</v>
      </c>
      <c r="K1" s="331"/>
      <c r="L1" s="335"/>
      <c r="N1" s="121"/>
    </row>
    <row r="2" spans="1:14" ht="15.75" x14ac:dyDescent="0.25">
      <c r="A2" s="120"/>
      <c r="B2" s="120"/>
      <c r="J2" s="333" t="s">
        <v>287</v>
      </c>
      <c r="K2" s="333"/>
      <c r="L2" s="337"/>
      <c r="N2" s="121"/>
    </row>
    <row r="3" spans="1:14" ht="15.75" x14ac:dyDescent="0.25">
      <c r="A3" s="120"/>
      <c r="B3" s="120"/>
      <c r="J3" s="331" t="s">
        <v>221</v>
      </c>
      <c r="K3" s="331"/>
      <c r="L3" s="335"/>
      <c r="N3" s="121"/>
    </row>
    <row r="4" spans="1:14" ht="15.75" x14ac:dyDescent="0.25">
      <c r="A4" s="120"/>
      <c r="B4" s="120"/>
      <c r="J4" s="120" t="s">
        <v>407</v>
      </c>
      <c r="N4" s="121"/>
    </row>
    <row r="5" spans="1:14" ht="15.75" x14ac:dyDescent="0.25">
      <c r="A5" s="120"/>
      <c r="B5" s="120"/>
      <c r="J5" s="120"/>
      <c r="N5" s="121"/>
    </row>
    <row r="6" spans="1:14" ht="15.75" x14ac:dyDescent="0.25">
      <c r="A6" s="402" t="s">
        <v>288</v>
      </c>
      <c r="B6" s="402"/>
      <c r="C6" s="402"/>
      <c r="D6" s="402"/>
      <c r="E6" s="402"/>
      <c r="F6" s="402"/>
      <c r="G6" s="402"/>
      <c r="H6" s="402"/>
      <c r="I6" s="402"/>
      <c r="J6" s="402"/>
      <c r="K6" s="332"/>
    </row>
    <row r="7" spans="1:14" ht="15.75" x14ac:dyDescent="0.25">
      <c r="A7" s="402" t="s">
        <v>289</v>
      </c>
      <c r="B7" s="402"/>
      <c r="C7" s="402"/>
      <c r="D7" s="402"/>
      <c r="E7" s="402"/>
      <c r="F7" s="402"/>
      <c r="G7" s="402"/>
      <c r="H7" s="402"/>
      <c r="I7" s="402"/>
      <c r="J7" s="402"/>
      <c r="K7" s="332"/>
    </row>
    <row r="8" spans="1:14" ht="15.75" x14ac:dyDescent="0.25">
      <c r="A8" s="402" t="s">
        <v>290</v>
      </c>
      <c r="B8" s="402"/>
      <c r="C8" s="402"/>
      <c r="D8" s="402"/>
      <c r="E8" s="402"/>
      <c r="F8" s="402"/>
      <c r="G8" s="402"/>
      <c r="H8" s="402"/>
      <c r="I8" s="402"/>
      <c r="J8" s="402"/>
      <c r="K8" s="332"/>
    </row>
    <row r="10" spans="1:14" x14ac:dyDescent="0.25">
      <c r="A10" s="122" t="s">
        <v>291</v>
      </c>
      <c r="B10" s="123"/>
      <c r="C10" s="124" t="s">
        <v>292</v>
      </c>
      <c r="D10" s="122"/>
      <c r="E10" s="123" t="s">
        <v>293</v>
      </c>
      <c r="F10" s="122" t="s">
        <v>294</v>
      </c>
      <c r="G10" s="123" t="s">
        <v>295</v>
      </c>
      <c r="H10" s="123" t="s">
        <v>296</v>
      </c>
      <c r="I10" s="123" t="s">
        <v>297</v>
      </c>
      <c r="J10" s="122" t="s">
        <v>298</v>
      </c>
    </row>
    <row r="11" spans="1:14" x14ac:dyDescent="0.25">
      <c r="A11" s="125"/>
      <c r="B11" s="126" t="s">
        <v>299</v>
      </c>
      <c r="C11" s="127" t="s">
        <v>300</v>
      </c>
      <c r="D11" s="125" t="s">
        <v>301</v>
      </c>
      <c r="E11" s="126" t="s">
        <v>302</v>
      </c>
      <c r="F11" s="125" t="s">
        <v>303</v>
      </c>
      <c r="G11" s="126" t="s">
        <v>304</v>
      </c>
      <c r="H11" s="126" t="s">
        <v>305</v>
      </c>
      <c r="I11" s="126" t="s">
        <v>306</v>
      </c>
      <c r="J11" s="125" t="s">
        <v>307</v>
      </c>
    </row>
    <row r="12" spans="1:14" x14ac:dyDescent="0.25">
      <c r="A12" s="125"/>
      <c r="B12" s="126"/>
      <c r="C12" s="127" t="s">
        <v>308</v>
      </c>
      <c r="D12" s="125" t="s">
        <v>309</v>
      </c>
      <c r="E12" s="126" t="s">
        <v>310</v>
      </c>
      <c r="F12" s="125" t="s">
        <v>311</v>
      </c>
      <c r="G12" s="126" t="s">
        <v>312</v>
      </c>
      <c r="H12" s="126" t="s">
        <v>313</v>
      </c>
      <c r="I12" s="126" t="s">
        <v>314</v>
      </c>
      <c r="J12" s="125" t="s">
        <v>315</v>
      </c>
    </row>
    <row r="13" spans="1:14" x14ac:dyDescent="0.25">
      <c r="A13" s="128"/>
      <c r="B13" s="129"/>
      <c r="C13" s="130" t="s">
        <v>316</v>
      </c>
      <c r="D13" s="128"/>
      <c r="E13" s="129" t="s">
        <v>210</v>
      </c>
      <c r="F13" s="128" t="s">
        <v>210</v>
      </c>
      <c r="G13" s="129" t="s">
        <v>210</v>
      </c>
      <c r="H13" s="129" t="s">
        <v>210</v>
      </c>
      <c r="I13" s="129"/>
      <c r="J13" s="128" t="s">
        <v>210</v>
      </c>
    </row>
    <row r="14" spans="1:14" ht="30" x14ac:dyDescent="0.25">
      <c r="A14" s="252">
        <v>1</v>
      </c>
      <c r="B14" s="254" t="s">
        <v>406</v>
      </c>
      <c r="C14" s="252" t="s">
        <v>317</v>
      </c>
      <c r="D14" s="283">
        <v>2.5299999999999998</v>
      </c>
      <c r="E14" s="284">
        <v>12830.04</v>
      </c>
      <c r="F14" s="284">
        <v>408.22</v>
      </c>
      <c r="G14" s="284">
        <v>11547.036000000002</v>
      </c>
      <c r="H14" s="253">
        <v>24785.296000000002</v>
      </c>
      <c r="I14" s="252">
        <v>2</v>
      </c>
      <c r="J14" s="253">
        <v>49570.592000000004</v>
      </c>
      <c r="N14" s="131"/>
    </row>
    <row r="15" spans="1:14" x14ac:dyDescent="0.25">
      <c r="A15" s="132"/>
      <c r="B15" s="133"/>
      <c r="C15" s="134" t="s">
        <v>318</v>
      </c>
      <c r="D15" s="133"/>
      <c r="E15" s="135"/>
      <c r="F15" s="133"/>
      <c r="G15" s="133"/>
      <c r="H15" s="136">
        <v>24785.296000000002</v>
      </c>
      <c r="I15" s="137">
        <v>2</v>
      </c>
      <c r="J15" s="136">
        <v>49570.592000000004</v>
      </c>
      <c r="L15" s="138"/>
      <c r="M15" s="119"/>
      <c r="N15" s="138"/>
    </row>
    <row r="17" spans="3:16" x14ac:dyDescent="0.25">
      <c r="I17" s="108"/>
      <c r="M17" s="108"/>
      <c r="O17" s="108"/>
    </row>
    <row r="18" spans="3:16" x14ac:dyDescent="0.25">
      <c r="I18" s="108"/>
    </row>
    <row r="19" spans="3:16" x14ac:dyDescent="0.25">
      <c r="C19" s="68" t="s">
        <v>319</v>
      </c>
      <c r="J19" s="121">
        <v>594847.10400000005</v>
      </c>
      <c r="K19" s="68" t="s">
        <v>210</v>
      </c>
      <c r="N19" s="121"/>
      <c r="P19" s="131"/>
    </row>
    <row r="20" spans="3:16" x14ac:dyDescent="0.25">
      <c r="C20" s="68" t="s">
        <v>405</v>
      </c>
      <c r="J20" s="131">
        <v>130572.24040258816</v>
      </c>
    </row>
    <row r="22" spans="3:16" x14ac:dyDescent="0.25">
      <c r="E22" s="68" t="s">
        <v>320</v>
      </c>
      <c r="H22" s="68" t="s">
        <v>321</v>
      </c>
    </row>
  </sheetData>
  <mergeCells count="3">
    <mergeCell ref="A6:J6"/>
    <mergeCell ref="A7:J7"/>
    <mergeCell ref="A8:J8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workbookViewId="0">
      <selection activeCell="L12" sqref="L12"/>
    </sheetView>
  </sheetViews>
  <sheetFormatPr defaultRowHeight="15" x14ac:dyDescent="0.25"/>
  <cols>
    <col min="1" max="1" width="3.140625" style="68" customWidth="1"/>
    <col min="2" max="2" width="6.5703125" style="68" customWidth="1"/>
    <col min="3" max="3" width="15.140625" style="68" customWidth="1"/>
    <col min="4" max="4" width="13" style="68" customWidth="1"/>
    <col min="5" max="5" width="9.140625" style="68"/>
    <col min="6" max="6" width="10.85546875" style="68" customWidth="1"/>
    <col min="7" max="7" width="15.7109375" style="68" customWidth="1"/>
    <col min="8" max="8" width="17.140625" style="68" customWidth="1"/>
    <col min="9" max="9" width="11.28515625" style="68" customWidth="1"/>
    <col min="10" max="10" width="14.28515625" style="68" customWidth="1"/>
    <col min="11" max="11" width="13.7109375" style="68" customWidth="1"/>
    <col min="12" max="12" width="16.85546875" style="68" bestFit="1" customWidth="1"/>
    <col min="13" max="13" width="9.140625" style="68"/>
    <col min="14" max="14" width="17.7109375" style="68" customWidth="1"/>
    <col min="15" max="256" width="9.140625" style="68"/>
    <col min="257" max="257" width="3.140625" style="68" customWidth="1"/>
    <col min="258" max="258" width="6.5703125" style="68" customWidth="1"/>
    <col min="259" max="259" width="11.85546875" style="68" customWidth="1"/>
    <col min="260" max="262" width="9.140625" style="68"/>
    <col min="263" max="263" width="15.7109375" style="68" customWidth="1"/>
    <col min="264" max="264" width="17.140625" style="68" customWidth="1"/>
    <col min="265" max="265" width="11.28515625" style="68" customWidth="1"/>
    <col min="266" max="266" width="14.28515625" style="68" customWidth="1"/>
    <col min="267" max="267" width="9.140625" style="68"/>
    <col min="268" max="268" width="16.85546875" style="68" bestFit="1" customWidth="1"/>
    <col min="269" max="269" width="9.140625" style="68"/>
    <col min="270" max="270" width="17.7109375" style="68" customWidth="1"/>
    <col min="271" max="512" width="9.140625" style="68"/>
    <col min="513" max="513" width="3.140625" style="68" customWidth="1"/>
    <col min="514" max="514" width="6.5703125" style="68" customWidth="1"/>
    <col min="515" max="515" width="11.85546875" style="68" customWidth="1"/>
    <col min="516" max="518" width="9.140625" style="68"/>
    <col min="519" max="519" width="15.7109375" style="68" customWidth="1"/>
    <col min="520" max="520" width="17.140625" style="68" customWidth="1"/>
    <col min="521" max="521" width="11.28515625" style="68" customWidth="1"/>
    <col min="522" max="522" width="14.28515625" style="68" customWidth="1"/>
    <col min="523" max="523" width="9.140625" style="68"/>
    <col min="524" max="524" width="16.85546875" style="68" bestFit="1" customWidth="1"/>
    <col min="525" max="525" width="9.140625" style="68"/>
    <col min="526" max="526" width="17.7109375" style="68" customWidth="1"/>
    <col min="527" max="768" width="9.140625" style="68"/>
    <col min="769" max="769" width="3.140625" style="68" customWidth="1"/>
    <col min="770" max="770" width="6.5703125" style="68" customWidth="1"/>
    <col min="771" max="771" width="11.85546875" style="68" customWidth="1"/>
    <col min="772" max="774" width="9.140625" style="68"/>
    <col min="775" max="775" width="15.7109375" style="68" customWidth="1"/>
    <col min="776" max="776" width="17.140625" style="68" customWidth="1"/>
    <col min="777" max="777" width="11.28515625" style="68" customWidth="1"/>
    <col min="778" max="778" width="14.28515625" style="68" customWidth="1"/>
    <col min="779" max="779" width="9.140625" style="68"/>
    <col min="780" max="780" width="16.85546875" style="68" bestFit="1" customWidth="1"/>
    <col min="781" max="781" width="9.140625" style="68"/>
    <col min="782" max="782" width="17.7109375" style="68" customWidth="1"/>
    <col min="783" max="1024" width="9.140625" style="68"/>
    <col min="1025" max="1025" width="3.140625" style="68" customWidth="1"/>
    <col min="1026" max="1026" width="6.5703125" style="68" customWidth="1"/>
    <col min="1027" max="1027" width="11.85546875" style="68" customWidth="1"/>
    <col min="1028" max="1030" width="9.140625" style="68"/>
    <col min="1031" max="1031" width="15.7109375" style="68" customWidth="1"/>
    <col min="1032" max="1032" width="17.140625" style="68" customWidth="1"/>
    <col min="1033" max="1033" width="11.28515625" style="68" customWidth="1"/>
    <col min="1034" max="1034" width="14.28515625" style="68" customWidth="1"/>
    <col min="1035" max="1035" width="9.140625" style="68"/>
    <col min="1036" max="1036" width="16.85546875" style="68" bestFit="1" customWidth="1"/>
    <col min="1037" max="1037" width="9.140625" style="68"/>
    <col min="1038" max="1038" width="17.7109375" style="68" customWidth="1"/>
    <col min="1039" max="1280" width="9.140625" style="68"/>
    <col min="1281" max="1281" width="3.140625" style="68" customWidth="1"/>
    <col min="1282" max="1282" width="6.5703125" style="68" customWidth="1"/>
    <col min="1283" max="1283" width="11.85546875" style="68" customWidth="1"/>
    <col min="1284" max="1286" width="9.140625" style="68"/>
    <col min="1287" max="1287" width="15.7109375" style="68" customWidth="1"/>
    <col min="1288" max="1288" width="17.140625" style="68" customWidth="1"/>
    <col min="1289" max="1289" width="11.28515625" style="68" customWidth="1"/>
    <col min="1290" max="1290" width="14.28515625" style="68" customWidth="1"/>
    <col min="1291" max="1291" width="9.140625" style="68"/>
    <col min="1292" max="1292" width="16.85546875" style="68" bestFit="1" customWidth="1"/>
    <col min="1293" max="1293" width="9.140625" style="68"/>
    <col min="1294" max="1294" width="17.7109375" style="68" customWidth="1"/>
    <col min="1295" max="1536" width="9.140625" style="68"/>
    <col min="1537" max="1537" width="3.140625" style="68" customWidth="1"/>
    <col min="1538" max="1538" width="6.5703125" style="68" customWidth="1"/>
    <col min="1539" max="1539" width="11.85546875" style="68" customWidth="1"/>
    <col min="1540" max="1542" width="9.140625" style="68"/>
    <col min="1543" max="1543" width="15.7109375" style="68" customWidth="1"/>
    <col min="1544" max="1544" width="17.140625" style="68" customWidth="1"/>
    <col min="1545" max="1545" width="11.28515625" style="68" customWidth="1"/>
    <col min="1546" max="1546" width="14.28515625" style="68" customWidth="1"/>
    <col min="1547" max="1547" width="9.140625" style="68"/>
    <col min="1548" max="1548" width="16.85546875" style="68" bestFit="1" customWidth="1"/>
    <col min="1549" max="1549" width="9.140625" style="68"/>
    <col min="1550" max="1550" width="17.7109375" style="68" customWidth="1"/>
    <col min="1551" max="1792" width="9.140625" style="68"/>
    <col min="1793" max="1793" width="3.140625" style="68" customWidth="1"/>
    <col min="1794" max="1794" width="6.5703125" style="68" customWidth="1"/>
    <col min="1795" max="1795" width="11.85546875" style="68" customWidth="1"/>
    <col min="1796" max="1798" width="9.140625" style="68"/>
    <col min="1799" max="1799" width="15.7109375" style="68" customWidth="1"/>
    <col min="1800" max="1800" width="17.140625" style="68" customWidth="1"/>
    <col min="1801" max="1801" width="11.28515625" style="68" customWidth="1"/>
    <col min="1802" max="1802" width="14.28515625" style="68" customWidth="1"/>
    <col min="1803" max="1803" width="9.140625" style="68"/>
    <col min="1804" max="1804" width="16.85546875" style="68" bestFit="1" customWidth="1"/>
    <col min="1805" max="1805" width="9.140625" style="68"/>
    <col min="1806" max="1806" width="17.7109375" style="68" customWidth="1"/>
    <col min="1807" max="2048" width="9.140625" style="68"/>
    <col min="2049" max="2049" width="3.140625" style="68" customWidth="1"/>
    <col min="2050" max="2050" width="6.5703125" style="68" customWidth="1"/>
    <col min="2051" max="2051" width="11.85546875" style="68" customWidth="1"/>
    <col min="2052" max="2054" width="9.140625" style="68"/>
    <col min="2055" max="2055" width="15.7109375" style="68" customWidth="1"/>
    <col min="2056" max="2056" width="17.140625" style="68" customWidth="1"/>
    <col min="2057" max="2057" width="11.28515625" style="68" customWidth="1"/>
    <col min="2058" max="2058" width="14.28515625" style="68" customWidth="1"/>
    <col min="2059" max="2059" width="9.140625" style="68"/>
    <col min="2060" max="2060" width="16.85546875" style="68" bestFit="1" customWidth="1"/>
    <col min="2061" max="2061" width="9.140625" style="68"/>
    <col min="2062" max="2062" width="17.7109375" style="68" customWidth="1"/>
    <col min="2063" max="2304" width="9.140625" style="68"/>
    <col min="2305" max="2305" width="3.140625" style="68" customWidth="1"/>
    <col min="2306" max="2306" width="6.5703125" style="68" customWidth="1"/>
    <col min="2307" max="2307" width="11.85546875" style="68" customWidth="1"/>
    <col min="2308" max="2310" width="9.140625" style="68"/>
    <col min="2311" max="2311" width="15.7109375" style="68" customWidth="1"/>
    <col min="2312" max="2312" width="17.140625" style="68" customWidth="1"/>
    <col min="2313" max="2313" width="11.28515625" style="68" customWidth="1"/>
    <col min="2314" max="2314" width="14.28515625" style="68" customWidth="1"/>
    <col min="2315" max="2315" width="9.140625" style="68"/>
    <col min="2316" max="2316" width="16.85546875" style="68" bestFit="1" customWidth="1"/>
    <col min="2317" max="2317" width="9.140625" style="68"/>
    <col min="2318" max="2318" width="17.7109375" style="68" customWidth="1"/>
    <col min="2319" max="2560" width="9.140625" style="68"/>
    <col min="2561" max="2561" width="3.140625" style="68" customWidth="1"/>
    <col min="2562" max="2562" width="6.5703125" style="68" customWidth="1"/>
    <col min="2563" max="2563" width="11.85546875" style="68" customWidth="1"/>
    <col min="2564" max="2566" width="9.140625" style="68"/>
    <col min="2567" max="2567" width="15.7109375" style="68" customWidth="1"/>
    <col min="2568" max="2568" width="17.140625" style="68" customWidth="1"/>
    <col min="2569" max="2569" width="11.28515625" style="68" customWidth="1"/>
    <col min="2570" max="2570" width="14.28515625" style="68" customWidth="1"/>
    <col min="2571" max="2571" width="9.140625" style="68"/>
    <col min="2572" max="2572" width="16.85546875" style="68" bestFit="1" customWidth="1"/>
    <col min="2573" max="2573" width="9.140625" style="68"/>
    <col min="2574" max="2574" width="17.7109375" style="68" customWidth="1"/>
    <col min="2575" max="2816" width="9.140625" style="68"/>
    <col min="2817" max="2817" width="3.140625" style="68" customWidth="1"/>
    <col min="2818" max="2818" width="6.5703125" style="68" customWidth="1"/>
    <col min="2819" max="2819" width="11.85546875" style="68" customWidth="1"/>
    <col min="2820" max="2822" width="9.140625" style="68"/>
    <col min="2823" max="2823" width="15.7109375" style="68" customWidth="1"/>
    <col min="2824" max="2824" width="17.140625" style="68" customWidth="1"/>
    <col min="2825" max="2825" width="11.28515625" style="68" customWidth="1"/>
    <col min="2826" max="2826" width="14.28515625" style="68" customWidth="1"/>
    <col min="2827" max="2827" width="9.140625" style="68"/>
    <col min="2828" max="2828" width="16.85546875" style="68" bestFit="1" customWidth="1"/>
    <col min="2829" max="2829" width="9.140625" style="68"/>
    <col min="2830" max="2830" width="17.7109375" style="68" customWidth="1"/>
    <col min="2831" max="3072" width="9.140625" style="68"/>
    <col min="3073" max="3073" width="3.140625" style="68" customWidth="1"/>
    <col min="3074" max="3074" width="6.5703125" style="68" customWidth="1"/>
    <col min="3075" max="3075" width="11.85546875" style="68" customWidth="1"/>
    <col min="3076" max="3078" width="9.140625" style="68"/>
    <col min="3079" max="3079" width="15.7109375" style="68" customWidth="1"/>
    <col min="3080" max="3080" width="17.140625" style="68" customWidth="1"/>
    <col min="3081" max="3081" width="11.28515625" style="68" customWidth="1"/>
    <col min="3082" max="3082" width="14.28515625" style="68" customWidth="1"/>
    <col min="3083" max="3083" width="9.140625" style="68"/>
    <col min="3084" max="3084" width="16.85546875" style="68" bestFit="1" customWidth="1"/>
    <col min="3085" max="3085" width="9.140625" style="68"/>
    <col min="3086" max="3086" width="17.7109375" style="68" customWidth="1"/>
    <col min="3087" max="3328" width="9.140625" style="68"/>
    <col min="3329" max="3329" width="3.140625" style="68" customWidth="1"/>
    <col min="3330" max="3330" width="6.5703125" style="68" customWidth="1"/>
    <col min="3331" max="3331" width="11.85546875" style="68" customWidth="1"/>
    <col min="3332" max="3334" width="9.140625" style="68"/>
    <col min="3335" max="3335" width="15.7109375" style="68" customWidth="1"/>
    <col min="3336" max="3336" width="17.140625" style="68" customWidth="1"/>
    <col min="3337" max="3337" width="11.28515625" style="68" customWidth="1"/>
    <col min="3338" max="3338" width="14.28515625" style="68" customWidth="1"/>
    <col min="3339" max="3339" width="9.140625" style="68"/>
    <col min="3340" max="3340" width="16.85546875" style="68" bestFit="1" customWidth="1"/>
    <col min="3341" max="3341" width="9.140625" style="68"/>
    <col min="3342" max="3342" width="17.7109375" style="68" customWidth="1"/>
    <col min="3343" max="3584" width="9.140625" style="68"/>
    <col min="3585" max="3585" width="3.140625" style="68" customWidth="1"/>
    <col min="3586" max="3586" width="6.5703125" style="68" customWidth="1"/>
    <col min="3587" max="3587" width="11.85546875" style="68" customWidth="1"/>
    <col min="3588" max="3590" width="9.140625" style="68"/>
    <col min="3591" max="3591" width="15.7109375" style="68" customWidth="1"/>
    <col min="3592" max="3592" width="17.140625" style="68" customWidth="1"/>
    <col min="3593" max="3593" width="11.28515625" style="68" customWidth="1"/>
    <col min="3594" max="3594" width="14.28515625" style="68" customWidth="1"/>
    <col min="3595" max="3595" width="9.140625" style="68"/>
    <col min="3596" max="3596" width="16.85546875" style="68" bestFit="1" customWidth="1"/>
    <col min="3597" max="3597" width="9.140625" style="68"/>
    <col min="3598" max="3598" width="17.7109375" style="68" customWidth="1"/>
    <col min="3599" max="3840" width="9.140625" style="68"/>
    <col min="3841" max="3841" width="3.140625" style="68" customWidth="1"/>
    <col min="3842" max="3842" width="6.5703125" style="68" customWidth="1"/>
    <col min="3843" max="3843" width="11.85546875" style="68" customWidth="1"/>
    <col min="3844" max="3846" width="9.140625" style="68"/>
    <col min="3847" max="3847" width="15.7109375" style="68" customWidth="1"/>
    <col min="3848" max="3848" width="17.140625" style="68" customWidth="1"/>
    <col min="3849" max="3849" width="11.28515625" style="68" customWidth="1"/>
    <col min="3850" max="3850" width="14.28515625" style="68" customWidth="1"/>
    <col min="3851" max="3851" width="9.140625" style="68"/>
    <col min="3852" max="3852" width="16.85546875" style="68" bestFit="1" customWidth="1"/>
    <col min="3853" max="3853" width="9.140625" style="68"/>
    <col min="3854" max="3854" width="17.7109375" style="68" customWidth="1"/>
    <col min="3855" max="4096" width="9.140625" style="68"/>
    <col min="4097" max="4097" width="3.140625" style="68" customWidth="1"/>
    <col min="4098" max="4098" width="6.5703125" style="68" customWidth="1"/>
    <col min="4099" max="4099" width="11.85546875" style="68" customWidth="1"/>
    <col min="4100" max="4102" width="9.140625" style="68"/>
    <col min="4103" max="4103" width="15.7109375" style="68" customWidth="1"/>
    <col min="4104" max="4104" width="17.140625" style="68" customWidth="1"/>
    <col min="4105" max="4105" width="11.28515625" style="68" customWidth="1"/>
    <col min="4106" max="4106" width="14.28515625" style="68" customWidth="1"/>
    <col min="4107" max="4107" width="9.140625" style="68"/>
    <col min="4108" max="4108" width="16.85546875" style="68" bestFit="1" customWidth="1"/>
    <col min="4109" max="4109" width="9.140625" style="68"/>
    <col min="4110" max="4110" width="17.7109375" style="68" customWidth="1"/>
    <col min="4111" max="4352" width="9.140625" style="68"/>
    <col min="4353" max="4353" width="3.140625" style="68" customWidth="1"/>
    <col min="4354" max="4354" width="6.5703125" style="68" customWidth="1"/>
    <col min="4355" max="4355" width="11.85546875" style="68" customWidth="1"/>
    <col min="4356" max="4358" width="9.140625" style="68"/>
    <col min="4359" max="4359" width="15.7109375" style="68" customWidth="1"/>
    <col min="4360" max="4360" width="17.140625" style="68" customWidth="1"/>
    <col min="4361" max="4361" width="11.28515625" style="68" customWidth="1"/>
    <col min="4362" max="4362" width="14.28515625" style="68" customWidth="1"/>
    <col min="4363" max="4363" width="9.140625" style="68"/>
    <col min="4364" max="4364" width="16.85546875" style="68" bestFit="1" customWidth="1"/>
    <col min="4365" max="4365" width="9.140625" style="68"/>
    <col min="4366" max="4366" width="17.7109375" style="68" customWidth="1"/>
    <col min="4367" max="4608" width="9.140625" style="68"/>
    <col min="4609" max="4609" width="3.140625" style="68" customWidth="1"/>
    <col min="4610" max="4610" width="6.5703125" style="68" customWidth="1"/>
    <col min="4611" max="4611" width="11.85546875" style="68" customWidth="1"/>
    <col min="4612" max="4614" width="9.140625" style="68"/>
    <col min="4615" max="4615" width="15.7109375" style="68" customWidth="1"/>
    <col min="4616" max="4616" width="17.140625" style="68" customWidth="1"/>
    <col min="4617" max="4617" width="11.28515625" style="68" customWidth="1"/>
    <col min="4618" max="4618" width="14.28515625" style="68" customWidth="1"/>
    <col min="4619" max="4619" width="9.140625" style="68"/>
    <col min="4620" max="4620" width="16.85546875" style="68" bestFit="1" customWidth="1"/>
    <col min="4621" max="4621" width="9.140625" style="68"/>
    <col min="4622" max="4622" width="17.7109375" style="68" customWidth="1"/>
    <col min="4623" max="4864" width="9.140625" style="68"/>
    <col min="4865" max="4865" width="3.140625" style="68" customWidth="1"/>
    <col min="4866" max="4866" width="6.5703125" style="68" customWidth="1"/>
    <col min="4867" max="4867" width="11.85546875" style="68" customWidth="1"/>
    <col min="4868" max="4870" width="9.140625" style="68"/>
    <col min="4871" max="4871" width="15.7109375" style="68" customWidth="1"/>
    <col min="4872" max="4872" width="17.140625" style="68" customWidth="1"/>
    <col min="4873" max="4873" width="11.28515625" style="68" customWidth="1"/>
    <col min="4874" max="4874" width="14.28515625" style="68" customWidth="1"/>
    <col min="4875" max="4875" width="9.140625" style="68"/>
    <col min="4876" max="4876" width="16.85546875" style="68" bestFit="1" customWidth="1"/>
    <col min="4877" max="4877" width="9.140625" style="68"/>
    <col min="4878" max="4878" width="17.7109375" style="68" customWidth="1"/>
    <col min="4879" max="5120" width="9.140625" style="68"/>
    <col min="5121" max="5121" width="3.140625" style="68" customWidth="1"/>
    <col min="5122" max="5122" width="6.5703125" style="68" customWidth="1"/>
    <col min="5123" max="5123" width="11.85546875" style="68" customWidth="1"/>
    <col min="5124" max="5126" width="9.140625" style="68"/>
    <col min="5127" max="5127" width="15.7109375" style="68" customWidth="1"/>
    <col min="5128" max="5128" width="17.140625" style="68" customWidth="1"/>
    <col min="5129" max="5129" width="11.28515625" style="68" customWidth="1"/>
    <col min="5130" max="5130" width="14.28515625" style="68" customWidth="1"/>
    <col min="5131" max="5131" width="9.140625" style="68"/>
    <col min="5132" max="5132" width="16.85546875" style="68" bestFit="1" customWidth="1"/>
    <col min="5133" max="5133" width="9.140625" style="68"/>
    <col min="5134" max="5134" width="17.7109375" style="68" customWidth="1"/>
    <col min="5135" max="5376" width="9.140625" style="68"/>
    <col min="5377" max="5377" width="3.140625" style="68" customWidth="1"/>
    <col min="5378" max="5378" width="6.5703125" style="68" customWidth="1"/>
    <col min="5379" max="5379" width="11.85546875" style="68" customWidth="1"/>
    <col min="5380" max="5382" width="9.140625" style="68"/>
    <col min="5383" max="5383" width="15.7109375" style="68" customWidth="1"/>
    <col min="5384" max="5384" width="17.140625" style="68" customWidth="1"/>
    <col min="5385" max="5385" width="11.28515625" style="68" customWidth="1"/>
    <col min="5386" max="5386" width="14.28515625" style="68" customWidth="1"/>
    <col min="5387" max="5387" width="9.140625" style="68"/>
    <col min="5388" max="5388" width="16.85546875" style="68" bestFit="1" customWidth="1"/>
    <col min="5389" max="5389" width="9.140625" style="68"/>
    <col min="5390" max="5390" width="17.7109375" style="68" customWidth="1"/>
    <col min="5391" max="5632" width="9.140625" style="68"/>
    <col min="5633" max="5633" width="3.140625" style="68" customWidth="1"/>
    <col min="5634" max="5634" width="6.5703125" style="68" customWidth="1"/>
    <col min="5635" max="5635" width="11.85546875" style="68" customWidth="1"/>
    <col min="5636" max="5638" width="9.140625" style="68"/>
    <col min="5639" max="5639" width="15.7109375" style="68" customWidth="1"/>
    <col min="5640" max="5640" width="17.140625" style="68" customWidth="1"/>
    <col min="5641" max="5641" width="11.28515625" style="68" customWidth="1"/>
    <col min="5642" max="5642" width="14.28515625" style="68" customWidth="1"/>
    <col min="5643" max="5643" width="9.140625" style="68"/>
    <col min="5644" max="5644" width="16.85546875" style="68" bestFit="1" customWidth="1"/>
    <col min="5645" max="5645" width="9.140625" style="68"/>
    <col min="5646" max="5646" width="17.7109375" style="68" customWidth="1"/>
    <col min="5647" max="5888" width="9.140625" style="68"/>
    <col min="5889" max="5889" width="3.140625" style="68" customWidth="1"/>
    <col min="5890" max="5890" width="6.5703125" style="68" customWidth="1"/>
    <col min="5891" max="5891" width="11.85546875" style="68" customWidth="1"/>
    <col min="5892" max="5894" width="9.140625" style="68"/>
    <col min="5895" max="5895" width="15.7109375" style="68" customWidth="1"/>
    <col min="5896" max="5896" width="17.140625" style="68" customWidth="1"/>
    <col min="5897" max="5897" width="11.28515625" style="68" customWidth="1"/>
    <col min="5898" max="5898" width="14.28515625" style="68" customWidth="1"/>
    <col min="5899" max="5899" width="9.140625" style="68"/>
    <col min="5900" max="5900" width="16.85546875" style="68" bestFit="1" customWidth="1"/>
    <col min="5901" max="5901" width="9.140625" style="68"/>
    <col min="5902" max="5902" width="17.7109375" style="68" customWidth="1"/>
    <col min="5903" max="6144" width="9.140625" style="68"/>
    <col min="6145" max="6145" width="3.140625" style="68" customWidth="1"/>
    <col min="6146" max="6146" width="6.5703125" style="68" customWidth="1"/>
    <col min="6147" max="6147" width="11.85546875" style="68" customWidth="1"/>
    <col min="6148" max="6150" width="9.140625" style="68"/>
    <col min="6151" max="6151" width="15.7109375" style="68" customWidth="1"/>
    <col min="6152" max="6152" width="17.140625" style="68" customWidth="1"/>
    <col min="6153" max="6153" width="11.28515625" style="68" customWidth="1"/>
    <col min="6154" max="6154" width="14.28515625" style="68" customWidth="1"/>
    <col min="6155" max="6155" width="9.140625" style="68"/>
    <col min="6156" max="6156" width="16.85546875" style="68" bestFit="1" customWidth="1"/>
    <col min="6157" max="6157" width="9.140625" style="68"/>
    <col min="6158" max="6158" width="17.7109375" style="68" customWidth="1"/>
    <col min="6159" max="6400" width="9.140625" style="68"/>
    <col min="6401" max="6401" width="3.140625" style="68" customWidth="1"/>
    <col min="6402" max="6402" width="6.5703125" style="68" customWidth="1"/>
    <col min="6403" max="6403" width="11.85546875" style="68" customWidth="1"/>
    <col min="6404" max="6406" width="9.140625" style="68"/>
    <col min="6407" max="6407" width="15.7109375" style="68" customWidth="1"/>
    <col min="6408" max="6408" width="17.140625" style="68" customWidth="1"/>
    <col min="6409" max="6409" width="11.28515625" style="68" customWidth="1"/>
    <col min="6410" max="6410" width="14.28515625" style="68" customWidth="1"/>
    <col min="6411" max="6411" width="9.140625" style="68"/>
    <col min="6412" max="6412" width="16.85546875" style="68" bestFit="1" customWidth="1"/>
    <col min="6413" max="6413" width="9.140625" style="68"/>
    <col min="6414" max="6414" width="17.7109375" style="68" customWidth="1"/>
    <col min="6415" max="6656" width="9.140625" style="68"/>
    <col min="6657" max="6657" width="3.140625" style="68" customWidth="1"/>
    <col min="6658" max="6658" width="6.5703125" style="68" customWidth="1"/>
    <col min="6659" max="6659" width="11.85546875" style="68" customWidth="1"/>
    <col min="6660" max="6662" width="9.140625" style="68"/>
    <col min="6663" max="6663" width="15.7109375" style="68" customWidth="1"/>
    <col min="6664" max="6664" width="17.140625" style="68" customWidth="1"/>
    <col min="6665" max="6665" width="11.28515625" style="68" customWidth="1"/>
    <col min="6666" max="6666" width="14.28515625" style="68" customWidth="1"/>
    <col min="6667" max="6667" width="9.140625" style="68"/>
    <col min="6668" max="6668" width="16.85546875" style="68" bestFit="1" customWidth="1"/>
    <col min="6669" max="6669" width="9.140625" style="68"/>
    <col min="6670" max="6670" width="17.7109375" style="68" customWidth="1"/>
    <col min="6671" max="6912" width="9.140625" style="68"/>
    <col min="6913" max="6913" width="3.140625" style="68" customWidth="1"/>
    <col min="6914" max="6914" width="6.5703125" style="68" customWidth="1"/>
    <col min="6915" max="6915" width="11.85546875" style="68" customWidth="1"/>
    <col min="6916" max="6918" width="9.140625" style="68"/>
    <col min="6919" max="6919" width="15.7109375" style="68" customWidth="1"/>
    <col min="6920" max="6920" width="17.140625" style="68" customWidth="1"/>
    <col min="6921" max="6921" width="11.28515625" style="68" customWidth="1"/>
    <col min="6922" max="6922" width="14.28515625" style="68" customWidth="1"/>
    <col min="6923" max="6923" width="9.140625" style="68"/>
    <col min="6924" max="6924" width="16.85546875" style="68" bestFit="1" customWidth="1"/>
    <col min="6925" max="6925" width="9.140625" style="68"/>
    <col min="6926" max="6926" width="17.7109375" style="68" customWidth="1"/>
    <col min="6927" max="7168" width="9.140625" style="68"/>
    <col min="7169" max="7169" width="3.140625" style="68" customWidth="1"/>
    <col min="7170" max="7170" width="6.5703125" style="68" customWidth="1"/>
    <col min="7171" max="7171" width="11.85546875" style="68" customWidth="1"/>
    <col min="7172" max="7174" width="9.140625" style="68"/>
    <col min="7175" max="7175" width="15.7109375" style="68" customWidth="1"/>
    <col min="7176" max="7176" width="17.140625" style="68" customWidth="1"/>
    <col min="7177" max="7177" width="11.28515625" style="68" customWidth="1"/>
    <col min="7178" max="7178" width="14.28515625" style="68" customWidth="1"/>
    <col min="7179" max="7179" width="9.140625" style="68"/>
    <col min="7180" max="7180" width="16.85546875" style="68" bestFit="1" customWidth="1"/>
    <col min="7181" max="7181" width="9.140625" style="68"/>
    <col min="7182" max="7182" width="17.7109375" style="68" customWidth="1"/>
    <col min="7183" max="7424" width="9.140625" style="68"/>
    <col min="7425" max="7425" width="3.140625" style="68" customWidth="1"/>
    <col min="7426" max="7426" width="6.5703125" style="68" customWidth="1"/>
    <col min="7427" max="7427" width="11.85546875" style="68" customWidth="1"/>
    <col min="7428" max="7430" width="9.140625" style="68"/>
    <col min="7431" max="7431" width="15.7109375" style="68" customWidth="1"/>
    <col min="7432" max="7432" width="17.140625" style="68" customWidth="1"/>
    <col min="7433" max="7433" width="11.28515625" style="68" customWidth="1"/>
    <col min="7434" max="7434" width="14.28515625" style="68" customWidth="1"/>
    <col min="7435" max="7435" width="9.140625" style="68"/>
    <col min="7436" max="7436" width="16.85546875" style="68" bestFit="1" customWidth="1"/>
    <col min="7437" max="7437" width="9.140625" style="68"/>
    <col min="7438" max="7438" width="17.7109375" style="68" customWidth="1"/>
    <col min="7439" max="7680" width="9.140625" style="68"/>
    <col min="7681" max="7681" width="3.140625" style="68" customWidth="1"/>
    <col min="7682" max="7682" width="6.5703125" style="68" customWidth="1"/>
    <col min="7683" max="7683" width="11.85546875" style="68" customWidth="1"/>
    <col min="7684" max="7686" width="9.140625" style="68"/>
    <col min="7687" max="7687" width="15.7109375" style="68" customWidth="1"/>
    <col min="7688" max="7688" width="17.140625" style="68" customWidth="1"/>
    <col min="7689" max="7689" width="11.28515625" style="68" customWidth="1"/>
    <col min="7690" max="7690" width="14.28515625" style="68" customWidth="1"/>
    <col min="7691" max="7691" width="9.140625" style="68"/>
    <col min="7692" max="7692" width="16.85546875" style="68" bestFit="1" customWidth="1"/>
    <col min="7693" max="7693" width="9.140625" style="68"/>
    <col min="7694" max="7694" width="17.7109375" style="68" customWidth="1"/>
    <col min="7695" max="7936" width="9.140625" style="68"/>
    <col min="7937" max="7937" width="3.140625" style="68" customWidth="1"/>
    <col min="7938" max="7938" width="6.5703125" style="68" customWidth="1"/>
    <col min="7939" max="7939" width="11.85546875" style="68" customWidth="1"/>
    <col min="7940" max="7942" width="9.140625" style="68"/>
    <col min="7943" max="7943" width="15.7109375" style="68" customWidth="1"/>
    <col min="7944" max="7944" width="17.140625" style="68" customWidth="1"/>
    <col min="7945" max="7945" width="11.28515625" style="68" customWidth="1"/>
    <col min="7946" max="7946" width="14.28515625" style="68" customWidth="1"/>
    <col min="7947" max="7947" width="9.140625" style="68"/>
    <col min="7948" max="7948" width="16.85546875" style="68" bestFit="1" customWidth="1"/>
    <col min="7949" max="7949" width="9.140625" style="68"/>
    <col min="7950" max="7950" width="17.7109375" style="68" customWidth="1"/>
    <col min="7951" max="8192" width="9.140625" style="68"/>
    <col min="8193" max="8193" width="3.140625" style="68" customWidth="1"/>
    <col min="8194" max="8194" width="6.5703125" style="68" customWidth="1"/>
    <col min="8195" max="8195" width="11.85546875" style="68" customWidth="1"/>
    <col min="8196" max="8198" width="9.140625" style="68"/>
    <col min="8199" max="8199" width="15.7109375" style="68" customWidth="1"/>
    <col min="8200" max="8200" width="17.140625" style="68" customWidth="1"/>
    <col min="8201" max="8201" width="11.28515625" style="68" customWidth="1"/>
    <col min="8202" max="8202" width="14.28515625" style="68" customWidth="1"/>
    <col min="8203" max="8203" width="9.140625" style="68"/>
    <col min="8204" max="8204" width="16.85546875" style="68" bestFit="1" customWidth="1"/>
    <col min="8205" max="8205" width="9.140625" style="68"/>
    <col min="8206" max="8206" width="17.7109375" style="68" customWidth="1"/>
    <col min="8207" max="8448" width="9.140625" style="68"/>
    <col min="8449" max="8449" width="3.140625" style="68" customWidth="1"/>
    <col min="8450" max="8450" width="6.5703125" style="68" customWidth="1"/>
    <col min="8451" max="8451" width="11.85546875" style="68" customWidth="1"/>
    <col min="8452" max="8454" width="9.140625" style="68"/>
    <col min="8455" max="8455" width="15.7109375" style="68" customWidth="1"/>
    <col min="8456" max="8456" width="17.140625" style="68" customWidth="1"/>
    <col min="8457" max="8457" width="11.28515625" style="68" customWidth="1"/>
    <col min="8458" max="8458" width="14.28515625" style="68" customWidth="1"/>
    <col min="8459" max="8459" width="9.140625" style="68"/>
    <col min="8460" max="8460" width="16.85546875" style="68" bestFit="1" customWidth="1"/>
    <col min="8461" max="8461" width="9.140625" style="68"/>
    <col min="8462" max="8462" width="17.7109375" style="68" customWidth="1"/>
    <col min="8463" max="8704" width="9.140625" style="68"/>
    <col min="8705" max="8705" width="3.140625" style="68" customWidth="1"/>
    <col min="8706" max="8706" width="6.5703125" style="68" customWidth="1"/>
    <col min="8707" max="8707" width="11.85546875" style="68" customWidth="1"/>
    <col min="8708" max="8710" width="9.140625" style="68"/>
    <col min="8711" max="8711" width="15.7109375" style="68" customWidth="1"/>
    <col min="8712" max="8712" width="17.140625" style="68" customWidth="1"/>
    <col min="8713" max="8713" width="11.28515625" style="68" customWidth="1"/>
    <col min="8714" max="8714" width="14.28515625" style="68" customWidth="1"/>
    <col min="8715" max="8715" width="9.140625" style="68"/>
    <col min="8716" max="8716" width="16.85546875" style="68" bestFit="1" customWidth="1"/>
    <col min="8717" max="8717" width="9.140625" style="68"/>
    <col min="8718" max="8718" width="17.7109375" style="68" customWidth="1"/>
    <col min="8719" max="8960" width="9.140625" style="68"/>
    <col min="8961" max="8961" width="3.140625" style="68" customWidth="1"/>
    <col min="8962" max="8962" width="6.5703125" style="68" customWidth="1"/>
    <col min="8963" max="8963" width="11.85546875" style="68" customWidth="1"/>
    <col min="8964" max="8966" width="9.140625" style="68"/>
    <col min="8967" max="8967" width="15.7109375" style="68" customWidth="1"/>
    <col min="8968" max="8968" width="17.140625" style="68" customWidth="1"/>
    <col min="8969" max="8969" width="11.28515625" style="68" customWidth="1"/>
    <col min="8970" max="8970" width="14.28515625" style="68" customWidth="1"/>
    <col min="8971" max="8971" width="9.140625" style="68"/>
    <col min="8972" max="8972" width="16.85546875" style="68" bestFit="1" customWidth="1"/>
    <col min="8973" max="8973" width="9.140625" style="68"/>
    <col min="8974" max="8974" width="17.7109375" style="68" customWidth="1"/>
    <col min="8975" max="9216" width="9.140625" style="68"/>
    <col min="9217" max="9217" width="3.140625" style="68" customWidth="1"/>
    <col min="9218" max="9218" width="6.5703125" style="68" customWidth="1"/>
    <col min="9219" max="9219" width="11.85546875" style="68" customWidth="1"/>
    <col min="9220" max="9222" width="9.140625" style="68"/>
    <col min="9223" max="9223" width="15.7109375" style="68" customWidth="1"/>
    <col min="9224" max="9224" width="17.140625" style="68" customWidth="1"/>
    <col min="9225" max="9225" width="11.28515625" style="68" customWidth="1"/>
    <col min="9226" max="9226" width="14.28515625" style="68" customWidth="1"/>
    <col min="9227" max="9227" width="9.140625" style="68"/>
    <col min="9228" max="9228" width="16.85546875" style="68" bestFit="1" customWidth="1"/>
    <col min="9229" max="9229" width="9.140625" style="68"/>
    <col min="9230" max="9230" width="17.7109375" style="68" customWidth="1"/>
    <col min="9231" max="9472" width="9.140625" style="68"/>
    <col min="9473" max="9473" width="3.140625" style="68" customWidth="1"/>
    <col min="9474" max="9474" width="6.5703125" style="68" customWidth="1"/>
    <col min="9475" max="9475" width="11.85546875" style="68" customWidth="1"/>
    <col min="9476" max="9478" width="9.140625" style="68"/>
    <col min="9479" max="9479" width="15.7109375" style="68" customWidth="1"/>
    <col min="9480" max="9480" width="17.140625" style="68" customWidth="1"/>
    <col min="9481" max="9481" width="11.28515625" style="68" customWidth="1"/>
    <col min="9482" max="9482" width="14.28515625" style="68" customWidth="1"/>
    <col min="9483" max="9483" width="9.140625" style="68"/>
    <col min="9484" max="9484" width="16.85546875" style="68" bestFit="1" customWidth="1"/>
    <col min="9485" max="9485" width="9.140625" style="68"/>
    <col min="9486" max="9486" width="17.7109375" style="68" customWidth="1"/>
    <col min="9487" max="9728" width="9.140625" style="68"/>
    <col min="9729" max="9729" width="3.140625" style="68" customWidth="1"/>
    <col min="9730" max="9730" width="6.5703125" style="68" customWidth="1"/>
    <col min="9731" max="9731" width="11.85546875" style="68" customWidth="1"/>
    <col min="9732" max="9734" width="9.140625" style="68"/>
    <col min="9735" max="9735" width="15.7109375" style="68" customWidth="1"/>
    <col min="9736" max="9736" width="17.140625" style="68" customWidth="1"/>
    <col min="9737" max="9737" width="11.28515625" style="68" customWidth="1"/>
    <col min="9738" max="9738" width="14.28515625" style="68" customWidth="1"/>
    <col min="9739" max="9739" width="9.140625" style="68"/>
    <col min="9740" max="9740" width="16.85546875" style="68" bestFit="1" customWidth="1"/>
    <col min="9741" max="9741" width="9.140625" style="68"/>
    <col min="9742" max="9742" width="17.7109375" style="68" customWidth="1"/>
    <col min="9743" max="9984" width="9.140625" style="68"/>
    <col min="9985" max="9985" width="3.140625" style="68" customWidth="1"/>
    <col min="9986" max="9986" width="6.5703125" style="68" customWidth="1"/>
    <col min="9987" max="9987" width="11.85546875" style="68" customWidth="1"/>
    <col min="9988" max="9990" width="9.140625" style="68"/>
    <col min="9991" max="9991" width="15.7109375" style="68" customWidth="1"/>
    <col min="9992" max="9992" width="17.140625" style="68" customWidth="1"/>
    <col min="9993" max="9993" width="11.28515625" style="68" customWidth="1"/>
    <col min="9994" max="9994" width="14.28515625" style="68" customWidth="1"/>
    <col min="9995" max="9995" width="9.140625" style="68"/>
    <col min="9996" max="9996" width="16.85546875" style="68" bestFit="1" customWidth="1"/>
    <col min="9997" max="9997" width="9.140625" style="68"/>
    <col min="9998" max="9998" width="17.7109375" style="68" customWidth="1"/>
    <col min="9999" max="10240" width="9.140625" style="68"/>
    <col min="10241" max="10241" width="3.140625" style="68" customWidth="1"/>
    <col min="10242" max="10242" width="6.5703125" style="68" customWidth="1"/>
    <col min="10243" max="10243" width="11.85546875" style="68" customWidth="1"/>
    <col min="10244" max="10246" width="9.140625" style="68"/>
    <col min="10247" max="10247" width="15.7109375" style="68" customWidth="1"/>
    <col min="10248" max="10248" width="17.140625" style="68" customWidth="1"/>
    <col min="10249" max="10249" width="11.28515625" style="68" customWidth="1"/>
    <col min="10250" max="10250" width="14.28515625" style="68" customWidth="1"/>
    <col min="10251" max="10251" width="9.140625" style="68"/>
    <col min="10252" max="10252" width="16.85546875" style="68" bestFit="1" customWidth="1"/>
    <col min="10253" max="10253" width="9.140625" style="68"/>
    <col min="10254" max="10254" width="17.7109375" style="68" customWidth="1"/>
    <col min="10255" max="10496" width="9.140625" style="68"/>
    <col min="10497" max="10497" width="3.140625" style="68" customWidth="1"/>
    <col min="10498" max="10498" width="6.5703125" style="68" customWidth="1"/>
    <col min="10499" max="10499" width="11.85546875" style="68" customWidth="1"/>
    <col min="10500" max="10502" width="9.140625" style="68"/>
    <col min="10503" max="10503" width="15.7109375" style="68" customWidth="1"/>
    <col min="10504" max="10504" width="17.140625" style="68" customWidth="1"/>
    <col min="10505" max="10505" width="11.28515625" style="68" customWidth="1"/>
    <col min="10506" max="10506" width="14.28515625" style="68" customWidth="1"/>
    <col min="10507" max="10507" width="9.140625" style="68"/>
    <col min="10508" max="10508" width="16.85546875" style="68" bestFit="1" customWidth="1"/>
    <col min="10509" max="10509" width="9.140625" style="68"/>
    <col min="10510" max="10510" width="17.7109375" style="68" customWidth="1"/>
    <col min="10511" max="10752" width="9.140625" style="68"/>
    <col min="10753" max="10753" width="3.140625" style="68" customWidth="1"/>
    <col min="10754" max="10754" width="6.5703125" style="68" customWidth="1"/>
    <col min="10755" max="10755" width="11.85546875" style="68" customWidth="1"/>
    <col min="10756" max="10758" width="9.140625" style="68"/>
    <col min="10759" max="10759" width="15.7109375" style="68" customWidth="1"/>
    <col min="10760" max="10760" width="17.140625" style="68" customWidth="1"/>
    <col min="10761" max="10761" width="11.28515625" style="68" customWidth="1"/>
    <col min="10762" max="10762" width="14.28515625" style="68" customWidth="1"/>
    <col min="10763" max="10763" width="9.140625" style="68"/>
    <col min="10764" max="10764" width="16.85546875" style="68" bestFit="1" customWidth="1"/>
    <col min="10765" max="10765" width="9.140625" style="68"/>
    <col min="10766" max="10766" width="17.7109375" style="68" customWidth="1"/>
    <col min="10767" max="11008" width="9.140625" style="68"/>
    <col min="11009" max="11009" width="3.140625" style="68" customWidth="1"/>
    <col min="11010" max="11010" width="6.5703125" style="68" customWidth="1"/>
    <col min="11011" max="11011" width="11.85546875" style="68" customWidth="1"/>
    <col min="11012" max="11014" width="9.140625" style="68"/>
    <col min="11015" max="11015" width="15.7109375" style="68" customWidth="1"/>
    <col min="11016" max="11016" width="17.140625" style="68" customWidth="1"/>
    <col min="11017" max="11017" width="11.28515625" style="68" customWidth="1"/>
    <col min="11018" max="11018" width="14.28515625" style="68" customWidth="1"/>
    <col min="11019" max="11019" width="9.140625" style="68"/>
    <col min="11020" max="11020" width="16.85546875" style="68" bestFit="1" customWidth="1"/>
    <col min="11021" max="11021" width="9.140625" style="68"/>
    <col min="11022" max="11022" width="17.7109375" style="68" customWidth="1"/>
    <col min="11023" max="11264" width="9.140625" style="68"/>
    <col min="11265" max="11265" width="3.140625" style="68" customWidth="1"/>
    <col min="11266" max="11266" width="6.5703125" style="68" customWidth="1"/>
    <col min="11267" max="11267" width="11.85546875" style="68" customWidth="1"/>
    <col min="11268" max="11270" width="9.140625" style="68"/>
    <col min="11271" max="11271" width="15.7109375" style="68" customWidth="1"/>
    <col min="11272" max="11272" width="17.140625" style="68" customWidth="1"/>
    <col min="11273" max="11273" width="11.28515625" style="68" customWidth="1"/>
    <col min="11274" max="11274" width="14.28515625" style="68" customWidth="1"/>
    <col min="11275" max="11275" width="9.140625" style="68"/>
    <col min="11276" max="11276" width="16.85546875" style="68" bestFit="1" customWidth="1"/>
    <col min="11277" max="11277" width="9.140625" style="68"/>
    <col min="11278" max="11278" width="17.7109375" style="68" customWidth="1"/>
    <col min="11279" max="11520" width="9.140625" style="68"/>
    <col min="11521" max="11521" width="3.140625" style="68" customWidth="1"/>
    <col min="11522" max="11522" width="6.5703125" style="68" customWidth="1"/>
    <col min="11523" max="11523" width="11.85546875" style="68" customWidth="1"/>
    <col min="11524" max="11526" width="9.140625" style="68"/>
    <col min="11527" max="11527" width="15.7109375" style="68" customWidth="1"/>
    <col min="11528" max="11528" width="17.140625" style="68" customWidth="1"/>
    <col min="11529" max="11529" width="11.28515625" style="68" customWidth="1"/>
    <col min="11530" max="11530" width="14.28515625" style="68" customWidth="1"/>
    <col min="11531" max="11531" width="9.140625" style="68"/>
    <col min="11532" max="11532" width="16.85546875" style="68" bestFit="1" customWidth="1"/>
    <col min="11533" max="11533" width="9.140625" style="68"/>
    <col min="11534" max="11534" width="17.7109375" style="68" customWidth="1"/>
    <col min="11535" max="11776" width="9.140625" style="68"/>
    <col min="11777" max="11777" width="3.140625" style="68" customWidth="1"/>
    <col min="11778" max="11778" width="6.5703125" style="68" customWidth="1"/>
    <col min="11779" max="11779" width="11.85546875" style="68" customWidth="1"/>
    <col min="11780" max="11782" width="9.140625" style="68"/>
    <col min="11783" max="11783" width="15.7109375" style="68" customWidth="1"/>
    <col min="11784" max="11784" width="17.140625" style="68" customWidth="1"/>
    <col min="11785" max="11785" width="11.28515625" style="68" customWidth="1"/>
    <col min="11786" max="11786" width="14.28515625" style="68" customWidth="1"/>
    <col min="11787" max="11787" width="9.140625" style="68"/>
    <col min="11788" max="11788" width="16.85546875" style="68" bestFit="1" customWidth="1"/>
    <col min="11789" max="11789" width="9.140625" style="68"/>
    <col min="11790" max="11790" width="17.7109375" style="68" customWidth="1"/>
    <col min="11791" max="12032" width="9.140625" style="68"/>
    <col min="12033" max="12033" width="3.140625" style="68" customWidth="1"/>
    <col min="12034" max="12034" width="6.5703125" style="68" customWidth="1"/>
    <col min="12035" max="12035" width="11.85546875" style="68" customWidth="1"/>
    <col min="12036" max="12038" width="9.140625" style="68"/>
    <col min="12039" max="12039" width="15.7109375" style="68" customWidth="1"/>
    <col min="12040" max="12040" width="17.140625" style="68" customWidth="1"/>
    <col min="12041" max="12041" width="11.28515625" style="68" customWidth="1"/>
    <col min="12042" max="12042" width="14.28515625" style="68" customWidth="1"/>
    <col min="12043" max="12043" width="9.140625" style="68"/>
    <col min="12044" max="12044" width="16.85546875" style="68" bestFit="1" customWidth="1"/>
    <col min="12045" max="12045" width="9.140625" style="68"/>
    <col min="12046" max="12046" width="17.7109375" style="68" customWidth="1"/>
    <col min="12047" max="12288" width="9.140625" style="68"/>
    <col min="12289" max="12289" width="3.140625" style="68" customWidth="1"/>
    <col min="12290" max="12290" width="6.5703125" style="68" customWidth="1"/>
    <col min="12291" max="12291" width="11.85546875" style="68" customWidth="1"/>
    <col min="12292" max="12294" width="9.140625" style="68"/>
    <col min="12295" max="12295" width="15.7109375" style="68" customWidth="1"/>
    <col min="12296" max="12296" width="17.140625" style="68" customWidth="1"/>
    <col min="12297" max="12297" width="11.28515625" style="68" customWidth="1"/>
    <col min="12298" max="12298" width="14.28515625" style="68" customWidth="1"/>
    <col min="12299" max="12299" width="9.140625" style="68"/>
    <col min="12300" max="12300" width="16.85546875" style="68" bestFit="1" customWidth="1"/>
    <col min="12301" max="12301" width="9.140625" style="68"/>
    <col min="12302" max="12302" width="17.7109375" style="68" customWidth="1"/>
    <col min="12303" max="12544" width="9.140625" style="68"/>
    <col min="12545" max="12545" width="3.140625" style="68" customWidth="1"/>
    <col min="12546" max="12546" width="6.5703125" style="68" customWidth="1"/>
    <col min="12547" max="12547" width="11.85546875" style="68" customWidth="1"/>
    <col min="12548" max="12550" width="9.140625" style="68"/>
    <col min="12551" max="12551" width="15.7109375" style="68" customWidth="1"/>
    <col min="12552" max="12552" width="17.140625" style="68" customWidth="1"/>
    <col min="12553" max="12553" width="11.28515625" style="68" customWidth="1"/>
    <col min="12554" max="12554" width="14.28515625" style="68" customWidth="1"/>
    <col min="12555" max="12555" width="9.140625" style="68"/>
    <col min="12556" max="12556" width="16.85546875" style="68" bestFit="1" customWidth="1"/>
    <col min="12557" max="12557" width="9.140625" style="68"/>
    <col min="12558" max="12558" width="17.7109375" style="68" customWidth="1"/>
    <col min="12559" max="12800" width="9.140625" style="68"/>
    <col min="12801" max="12801" width="3.140625" style="68" customWidth="1"/>
    <col min="12802" max="12802" width="6.5703125" style="68" customWidth="1"/>
    <col min="12803" max="12803" width="11.85546875" style="68" customWidth="1"/>
    <col min="12804" max="12806" width="9.140625" style="68"/>
    <col min="12807" max="12807" width="15.7109375" style="68" customWidth="1"/>
    <col min="12808" max="12808" width="17.140625" style="68" customWidth="1"/>
    <col min="12809" max="12809" width="11.28515625" style="68" customWidth="1"/>
    <col min="12810" max="12810" width="14.28515625" style="68" customWidth="1"/>
    <col min="12811" max="12811" width="9.140625" style="68"/>
    <col min="12812" max="12812" width="16.85546875" style="68" bestFit="1" customWidth="1"/>
    <col min="12813" max="12813" width="9.140625" style="68"/>
    <col min="12814" max="12814" width="17.7109375" style="68" customWidth="1"/>
    <col min="12815" max="13056" width="9.140625" style="68"/>
    <col min="13057" max="13057" width="3.140625" style="68" customWidth="1"/>
    <col min="13058" max="13058" width="6.5703125" style="68" customWidth="1"/>
    <col min="13059" max="13059" width="11.85546875" style="68" customWidth="1"/>
    <col min="13060" max="13062" width="9.140625" style="68"/>
    <col min="13063" max="13063" width="15.7109375" style="68" customWidth="1"/>
    <col min="13064" max="13064" width="17.140625" style="68" customWidth="1"/>
    <col min="13065" max="13065" width="11.28515625" style="68" customWidth="1"/>
    <col min="13066" max="13066" width="14.28515625" style="68" customWidth="1"/>
    <col min="13067" max="13067" width="9.140625" style="68"/>
    <col min="13068" max="13068" width="16.85546875" style="68" bestFit="1" customWidth="1"/>
    <col min="13069" max="13069" width="9.140625" style="68"/>
    <col min="13070" max="13070" width="17.7109375" style="68" customWidth="1"/>
    <col min="13071" max="13312" width="9.140625" style="68"/>
    <col min="13313" max="13313" width="3.140625" style="68" customWidth="1"/>
    <col min="13314" max="13314" width="6.5703125" style="68" customWidth="1"/>
    <col min="13315" max="13315" width="11.85546875" style="68" customWidth="1"/>
    <col min="13316" max="13318" width="9.140625" style="68"/>
    <col min="13319" max="13319" width="15.7109375" style="68" customWidth="1"/>
    <col min="13320" max="13320" width="17.140625" style="68" customWidth="1"/>
    <col min="13321" max="13321" width="11.28515625" style="68" customWidth="1"/>
    <col min="13322" max="13322" width="14.28515625" style="68" customWidth="1"/>
    <col min="13323" max="13323" width="9.140625" style="68"/>
    <col min="13324" max="13324" width="16.85546875" style="68" bestFit="1" customWidth="1"/>
    <col min="13325" max="13325" width="9.140625" style="68"/>
    <col min="13326" max="13326" width="17.7109375" style="68" customWidth="1"/>
    <col min="13327" max="13568" width="9.140625" style="68"/>
    <col min="13569" max="13569" width="3.140625" style="68" customWidth="1"/>
    <col min="13570" max="13570" width="6.5703125" style="68" customWidth="1"/>
    <col min="13571" max="13571" width="11.85546875" style="68" customWidth="1"/>
    <col min="13572" max="13574" width="9.140625" style="68"/>
    <col min="13575" max="13575" width="15.7109375" style="68" customWidth="1"/>
    <col min="13576" max="13576" width="17.140625" style="68" customWidth="1"/>
    <col min="13577" max="13577" width="11.28515625" style="68" customWidth="1"/>
    <col min="13578" max="13578" width="14.28515625" style="68" customWidth="1"/>
    <col min="13579" max="13579" width="9.140625" style="68"/>
    <col min="13580" max="13580" width="16.85546875" style="68" bestFit="1" customWidth="1"/>
    <col min="13581" max="13581" width="9.140625" style="68"/>
    <col min="13582" max="13582" width="17.7109375" style="68" customWidth="1"/>
    <col min="13583" max="13824" width="9.140625" style="68"/>
    <col min="13825" max="13825" width="3.140625" style="68" customWidth="1"/>
    <col min="13826" max="13826" width="6.5703125" style="68" customWidth="1"/>
    <col min="13827" max="13827" width="11.85546875" style="68" customWidth="1"/>
    <col min="13828" max="13830" width="9.140625" style="68"/>
    <col min="13831" max="13831" width="15.7109375" style="68" customWidth="1"/>
    <col min="13832" max="13832" width="17.140625" style="68" customWidth="1"/>
    <col min="13833" max="13833" width="11.28515625" style="68" customWidth="1"/>
    <col min="13834" max="13834" width="14.28515625" style="68" customWidth="1"/>
    <col min="13835" max="13835" width="9.140625" style="68"/>
    <col min="13836" max="13836" width="16.85546875" style="68" bestFit="1" customWidth="1"/>
    <col min="13837" max="13837" width="9.140625" style="68"/>
    <col min="13838" max="13838" width="17.7109375" style="68" customWidth="1"/>
    <col min="13839" max="14080" width="9.140625" style="68"/>
    <col min="14081" max="14081" width="3.140625" style="68" customWidth="1"/>
    <col min="14082" max="14082" width="6.5703125" style="68" customWidth="1"/>
    <col min="14083" max="14083" width="11.85546875" style="68" customWidth="1"/>
    <col min="14084" max="14086" width="9.140625" style="68"/>
    <col min="14087" max="14087" width="15.7109375" style="68" customWidth="1"/>
    <col min="14088" max="14088" width="17.140625" style="68" customWidth="1"/>
    <col min="14089" max="14089" width="11.28515625" style="68" customWidth="1"/>
    <col min="14090" max="14090" width="14.28515625" style="68" customWidth="1"/>
    <col min="14091" max="14091" width="9.140625" style="68"/>
    <col min="14092" max="14092" width="16.85546875" style="68" bestFit="1" customWidth="1"/>
    <col min="14093" max="14093" width="9.140625" style="68"/>
    <col min="14094" max="14094" width="17.7109375" style="68" customWidth="1"/>
    <col min="14095" max="14336" width="9.140625" style="68"/>
    <col min="14337" max="14337" width="3.140625" style="68" customWidth="1"/>
    <col min="14338" max="14338" width="6.5703125" style="68" customWidth="1"/>
    <col min="14339" max="14339" width="11.85546875" style="68" customWidth="1"/>
    <col min="14340" max="14342" width="9.140625" style="68"/>
    <col min="14343" max="14343" width="15.7109375" style="68" customWidth="1"/>
    <col min="14344" max="14344" width="17.140625" style="68" customWidth="1"/>
    <col min="14345" max="14345" width="11.28515625" style="68" customWidth="1"/>
    <col min="14346" max="14346" width="14.28515625" style="68" customWidth="1"/>
    <col min="14347" max="14347" width="9.140625" style="68"/>
    <col min="14348" max="14348" width="16.85546875" style="68" bestFit="1" customWidth="1"/>
    <col min="14349" max="14349" width="9.140625" style="68"/>
    <col min="14350" max="14350" width="17.7109375" style="68" customWidth="1"/>
    <col min="14351" max="14592" width="9.140625" style="68"/>
    <col min="14593" max="14593" width="3.140625" style="68" customWidth="1"/>
    <col min="14594" max="14594" width="6.5703125" style="68" customWidth="1"/>
    <col min="14595" max="14595" width="11.85546875" style="68" customWidth="1"/>
    <col min="14596" max="14598" width="9.140625" style="68"/>
    <col min="14599" max="14599" width="15.7109375" style="68" customWidth="1"/>
    <col min="14600" max="14600" width="17.140625" style="68" customWidth="1"/>
    <col min="14601" max="14601" width="11.28515625" style="68" customWidth="1"/>
    <col min="14602" max="14602" width="14.28515625" style="68" customWidth="1"/>
    <col min="14603" max="14603" width="9.140625" style="68"/>
    <col min="14604" max="14604" width="16.85546875" style="68" bestFit="1" customWidth="1"/>
    <col min="14605" max="14605" width="9.140625" style="68"/>
    <col min="14606" max="14606" width="17.7109375" style="68" customWidth="1"/>
    <col min="14607" max="14848" width="9.140625" style="68"/>
    <col min="14849" max="14849" width="3.140625" style="68" customWidth="1"/>
    <col min="14850" max="14850" width="6.5703125" style="68" customWidth="1"/>
    <col min="14851" max="14851" width="11.85546875" style="68" customWidth="1"/>
    <col min="14852" max="14854" width="9.140625" style="68"/>
    <col min="14855" max="14855" width="15.7109375" style="68" customWidth="1"/>
    <col min="14856" max="14856" width="17.140625" style="68" customWidth="1"/>
    <col min="14857" max="14857" width="11.28515625" style="68" customWidth="1"/>
    <col min="14858" max="14858" width="14.28515625" style="68" customWidth="1"/>
    <col min="14859" max="14859" width="9.140625" style="68"/>
    <col min="14860" max="14860" width="16.85546875" style="68" bestFit="1" customWidth="1"/>
    <col min="14861" max="14861" width="9.140625" style="68"/>
    <col min="14862" max="14862" width="17.7109375" style="68" customWidth="1"/>
    <col min="14863" max="15104" width="9.140625" style="68"/>
    <col min="15105" max="15105" width="3.140625" style="68" customWidth="1"/>
    <col min="15106" max="15106" width="6.5703125" style="68" customWidth="1"/>
    <col min="15107" max="15107" width="11.85546875" style="68" customWidth="1"/>
    <col min="15108" max="15110" width="9.140625" style="68"/>
    <col min="15111" max="15111" width="15.7109375" style="68" customWidth="1"/>
    <col min="15112" max="15112" width="17.140625" style="68" customWidth="1"/>
    <col min="15113" max="15113" width="11.28515625" style="68" customWidth="1"/>
    <col min="15114" max="15114" width="14.28515625" style="68" customWidth="1"/>
    <col min="15115" max="15115" width="9.140625" style="68"/>
    <col min="15116" max="15116" width="16.85546875" style="68" bestFit="1" customWidth="1"/>
    <col min="15117" max="15117" width="9.140625" style="68"/>
    <col min="15118" max="15118" width="17.7109375" style="68" customWidth="1"/>
    <col min="15119" max="15360" width="9.140625" style="68"/>
    <col min="15361" max="15361" width="3.140625" style="68" customWidth="1"/>
    <col min="15362" max="15362" width="6.5703125" style="68" customWidth="1"/>
    <col min="15363" max="15363" width="11.85546875" style="68" customWidth="1"/>
    <col min="15364" max="15366" width="9.140625" style="68"/>
    <col min="15367" max="15367" width="15.7109375" style="68" customWidth="1"/>
    <col min="15368" max="15368" width="17.140625" style="68" customWidth="1"/>
    <col min="15369" max="15369" width="11.28515625" style="68" customWidth="1"/>
    <col min="15370" max="15370" width="14.28515625" style="68" customWidth="1"/>
    <col min="15371" max="15371" width="9.140625" style="68"/>
    <col min="15372" max="15372" width="16.85546875" style="68" bestFit="1" customWidth="1"/>
    <col min="15373" max="15373" width="9.140625" style="68"/>
    <col min="15374" max="15374" width="17.7109375" style="68" customWidth="1"/>
    <col min="15375" max="15616" width="9.140625" style="68"/>
    <col min="15617" max="15617" width="3.140625" style="68" customWidth="1"/>
    <col min="15618" max="15618" width="6.5703125" style="68" customWidth="1"/>
    <col min="15619" max="15619" width="11.85546875" style="68" customWidth="1"/>
    <col min="15620" max="15622" width="9.140625" style="68"/>
    <col min="15623" max="15623" width="15.7109375" style="68" customWidth="1"/>
    <col min="15624" max="15624" width="17.140625" style="68" customWidth="1"/>
    <col min="15625" max="15625" width="11.28515625" style="68" customWidth="1"/>
    <col min="15626" max="15626" width="14.28515625" style="68" customWidth="1"/>
    <col min="15627" max="15627" width="9.140625" style="68"/>
    <col min="15628" max="15628" width="16.85546875" style="68" bestFit="1" customWidth="1"/>
    <col min="15629" max="15629" width="9.140625" style="68"/>
    <col min="15630" max="15630" width="17.7109375" style="68" customWidth="1"/>
    <col min="15631" max="15872" width="9.140625" style="68"/>
    <col min="15873" max="15873" width="3.140625" style="68" customWidth="1"/>
    <col min="15874" max="15874" width="6.5703125" style="68" customWidth="1"/>
    <col min="15875" max="15875" width="11.85546875" style="68" customWidth="1"/>
    <col min="15876" max="15878" width="9.140625" style="68"/>
    <col min="15879" max="15879" width="15.7109375" style="68" customWidth="1"/>
    <col min="15880" max="15880" width="17.140625" style="68" customWidth="1"/>
    <col min="15881" max="15881" width="11.28515625" style="68" customWidth="1"/>
    <col min="15882" max="15882" width="14.28515625" style="68" customWidth="1"/>
    <col min="15883" max="15883" width="9.140625" style="68"/>
    <col min="15884" max="15884" width="16.85546875" style="68" bestFit="1" customWidth="1"/>
    <col min="15885" max="15885" width="9.140625" style="68"/>
    <col min="15886" max="15886" width="17.7109375" style="68" customWidth="1"/>
    <col min="15887" max="16128" width="9.140625" style="68"/>
    <col min="16129" max="16129" width="3.140625" style="68" customWidth="1"/>
    <col min="16130" max="16130" width="6.5703125" style="68" customWidth="1"/>
    <col min="16131" max="16131" width="11.85546875" style="68" customWidth="1"/>
    <col min="16132" max="16134" width="9.140625" style="68"/>
    <col min="16135" max="16135" width="15.7109375" style="68" customWidth="1"/>
    <col min="16136" max="16136" width="17.140625" style="68" customWidth="1"/>
    <col min="16137" max="16137" width="11.28515625" style="68" customWidth="1"/>
    <col min="16138" max="16138" width="14.28515625" style="68" customWidth="1"/>
    <col min="16139" max="16139" width="9.140625" style="68"/>
    <col min="16140" max="16140" width="16.85546875" style="68" bestFit="1" customWidth="1"/>
    <col min="16141" max="16141" width="9.140625" style="68"/>
    <col min="16142" max="16142" width="17.7109375" style="68" customWidth="1"/>
    <col min="16143" max="16384" width="9.140625" style="68"/>
  </cols>
  <sheetData>
    <row r="1" spans="1:14" ht="15.75" x14ac:dyDescent="0.25">
      <c r="A1" s="120"/>
      <c r="I1" s="334" t="s">
        <v>286</v>
      </c>
      <c r="J1" s="335"/>
      <c r="K1" s="335"/>
      <c r="M1" s="121"/>
    </row>
    <row r="2" spans="1:14" ht="15.75" x14ac:dyDescent="0.25">
      <c r="A2" s="120"/>
      <c r="I2" s="336" t="s">
        <v>220</v>
      </c>
      <c r="J2" s="337"/>
      <c r="K2" s="337"/>
      <c r="M2" s="121"/>
    </row>
    <row r="3" spans="1:14" ht="15.75" x14ac:dyDescent="0.25">
      <c r="A3" s="120"/>
      <c r="I3" s="334" t="s">
        <v>221</v>
      </c>
      <c r="J3" s="335"/>
      <c r="K3" s="335"/>
      <c r="M3" s="121"/>
    </row>
    <row r="4" spans="1:14" ht="15.75" x14ac:dyDescent="0.25">
      <c r="A4" s="120"/>
      <c r="I4" s="120" t="s">
        <v>407</v>
      </c>
      <c r="M4" s="121"/>
    </row>
    <row r="5" spans="1:14" ht="15.75" x14ac:dyDescent="0.25">
      <c r="A5" s="120"/>
      <c r="I5" s="120"/>
      <c r="M5" s="121"/>
    </row>
    <row r="6" spans="1:14" ht="15.75" x14ac:dyDescent="0.25">
      <c r="A6" s="402" t="s">
        <v>322</v>
      </c>
      <c r="B6" s="402"/>
      <c r="C6" s="402"/>
      <c r="D6" s="402"/>
      <c r="E6" s="402"/>
      <c r="F6" s="402"/>
      <c r="G6" s="402"/>
      <c r="H6" s="402"/>
      <c r="I6" s="402"/>
      <c r="J6" s="402"/>
    </row>
    <row r="7" spans="1:14" ht="15.75" x14ac:dyDescent="0.25">
      <c r="A7" s="402" t="s">
        <v>323</v>
      </c>
      <c r="B7" s="402"/>
      <c r="C7" s="402"/>
      <c r="D7" s="402"/>
      <c r="E7" s="402"/>
      <c r="F7" s="402"/>
      <c r="G7" s="402"/>
      <c r="H7" s="402"/>
      <c r="I7" s="402"/>
      <c r="J7" s="402"/>
    </row>
    <row r="8" spans="1:14" ht="15.75" x14ac:dyDescent="0.25">
      <c r="A8" s="402" t="s">
        <v>290</v>
      </c>
      <c r="B8" s="402"/>
      <c r="C8" s="402"/>
      <c r="D8" s="402"/>
      <c r="E8" s="402"/>
      <c r="F8" s="402"/>
      <c r="G8" s="402"/>
      <c r="H8" s="402"/>
      <c r="I8" s="402"/>
      <c r="J8" s="402"/>
    </row>
    <row r="10" spans="1:14" x14ac:dyDescent="0.25">
      <c r="B10" s="122" t="s">
        <v>291</v>
      </c>
      <c r="C10" s="123"/>
      <c r="D10" s="122" t="s">
        <v>292</v>
      </c>
      <c r="E10" s="123" t="s">
        <v>293</v>
      </c>
      <c r="F10" s="122" t="s">
        <v>294</v>
      </c>
      <c r="G10" s="123" t="s">
        <v>295</v>
      </c>
      <c r="H10" s="123" t="s">
        <v>296</v>
      </c>
      <c r="I10" s="123" t="s">
        <v>297</v>
      </c>
      <c r="J10" s="122" t="s">
        <v>298</v>
      </c>
    </row>
    <row r="11" spans="1:14" x14ac:dyDescent="0.25">
      <c r="B11" s="125"/>
      <c r="C11" s="126" t="s">
        <v>299</v>
      </c>
      <c r="D11" s="125" t="s">
        <v>300</v>
      </c>
      <c r="E11" s="126" t="s">
        <v>302</v>
      </c>
      <c r="F11" s="125" t="s">
        <v>303</v>
      </c>
      <c r="G11" s="126" t="s">
        <v>304</v>
      </c>
      <c r="H11" s="126" t="s">
        <v>305</v>
      </c>
      <c r="I11" s="126" t="s">
        <v>387</v>
      </c>
      <c r="J11" s="125" t="s">
        <v>307</v>
      </c>
    </row>
    <row r="12" spans="1:14" x14ac:dyDescent="0.25">
      <c r="B12" s="125"/>
      <c r="C12" s="126"/>
      <c r="D12" s="125" t="s">
        <v>308</v>
      </c>
      <c r="E12" s="126" t="s">
        <v>310</v>
      </c>
      <c r="F12" s="125" t="s">
        <v>311</v>
      </c>
      <c r="G12" s="126" t="s">
        <v>312</v>
      </c>
      <c r="H12" s="126" t="s">
        <v>313</v>
      </c>
      <c r="I12" s="126" t="s">
        <v>314</v>
      </c>
      <c r="J12" s="125" t="s">
        <v>315</v>
      </c>
    </row>
    <row r="13" spans="1:14" x14ac:dyDescent="0.25">
      <c r="B13" s="128"/>
      <c r="C13" s="129"/>
      <c r="D13" s="128" t="s">
        <v>316</v>
      </c>
      <c r="E13" s="129" t="s">
        <v>210</v>
      </c>
      <c r="F13" s="128" t="s">
        <v>210</v>
      </c>
      <c r="G13" s="129" t="s">
        <v>210</v>
      </c>
      <c r="H13" s="129" t="s">
        <v>210</v>
      </c>
      <c r="I13" s="129"/>
      <c r="J13" s="128" t="s">
        <v>210</v>
      </c>
    </row>
    <row r="14" spans="1:14" ht="30" x14ac:dyDescent="0.25">
      <c r="B14" s="252">
        <v>1</v>
      </c>
      <c r="C14" s="254" t="s">
        <v>406</v>
      </c>
      <c r="D14" s="252" t="s">
        <v>317</v>
      </c>
      <c r="E14" s="284">
        <v>9128.1</v>
      </c>
      <c r="F14" s="284">
        <v>290.44</v>
      </c>
      <c r="G14" s="284">
        <v>8215.2900000000009</v>
      </c>
      <c r="H14" s="284">
        <v>17633.830000000002</v>
      </c>
      <c r="I14" s="252">
        <v>4</v>
      </c>
      <c r="J14" s="253">
        <v>70535.320000000007</v>
      </c>
      <c r="N14" s="131"/>
    </row>
    <row r="15" spans="1:14" x14ac:dyDescent="0.25">
      <c r="B15" s="132"/>
      <c r="C15" s="133"/>
      <c r="D15" s="134" t="s">
        <v>318</v>
      </c>
      <c r="E15" s="139"/>
      <c r="F15" s="140"/>
      <c r="G15" s="140"/>
      <c r="H15" s="141"/>
      <c r="I15" s="142">
        <v>4</v>
      </c>
      <c r="J15" s="141">
        <v>70535.320000000007</v>
      </c>
      <c r="L15" s="138"/>
      <c r="M15" s="119"/>
      <c r="N15" s="138"/>
    </row>
    <row r="17" spans="4:16" x14ac:dyDescent="0.25">
      <c r="J17" s="108"/>
      <c r="N17" s="108"/>
      <c r="P17" s="108"/>
    </row>
    <row r="18" spans="4:16" x14ac:dyDescent="0.25">
      <c r="J18" s="108"/>
    </row>
    <row r="19" spans="4:16" x14ac:dyDescent="0.25">
      <c r="D19" s="68" t="s">
        <v>319</v>
      </c>
      <c r="J19" s="121">
        <v>846423.84000000008</v>
      </c>
      <c r="K19" s="68" t="s">
        <v>210</v>
      </c>
      <c r="N19" s="121"/>
      <c r="P19" s="131"/>
    </row>
    <row r="20" spans="4:16" x14ac:dyDescent="0.25">
      <c r="D20" s="68" t="s">
        <v>405</v>
      </c>
      <c r="J20" s="131">
        <v>185794.730067244</v>
      </c>
    </row>
    <row r="22" spans="4:16" x14ac:dyDescent="0.25">
      <c r="F22" s="68" t="s">
        <v>320</v>
      </c>
      <c r="I22" s="68" t="s">
        <v>321</v>
      </c>
    </row>
  </sheetData>
  <mergeCells count="3">
    <mergeCell ref="A8:J8"/>
    <mergeCell ref="A6:J6"/>
    <mergeCell ref="A7:J7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4"/>
  <sheetViews>
    <sheetView topLeftCell="A19" workbookViewId="0">
      <selection activeCell="A42" sqref="A42"/>
    </sheetView>
  </sheetViews>
  <sheetFormatPr defaultRowHeight="15" x14ac:dyDescent="0.25"/>
  <cols>
    <col min="1" max="1" width="4.85546875" style="119" customWidth="1"/>
    <col min="2" max="2" width="24.42578125" style="119" customWidth="1"/>
    <col min="3" max="3" width="6.5703125" style="119" customWidth="1"/>
    <col min="4" max="4" width="9.7109375" style="119" customWidth="1"/>
    <col min="5" max="5" width="10" style="119" customWidth="1"/>
    <col min="6" max="6" width="10.7109375" style="119" customWidth="1"/>
    <col min="7" max="7" width="11.42578125" style="119" customWidth="1"/>
    <col min="8" max="8" width="12.140625" style="119" customWidth="1"/>
    <col min="9" max="16384" width="9.140625" style="171"/>
  </cols>
  <sheetData>
    <row r="1" spans="1:8" ht="15.75" x14ac:dyDescent="0.25">
      <c r="A1" s="68"/>
      <c r="B1" s="68"/>
      <c r="C1" s="68"/>
      <c r="D1" s="68"/>
      <c r="E1" s="68"/>
      <c r="F1" s="68"/>
      <c r="G1" s="334" t="s">
        <v>286</v>
      </c>
      <c r="H1" s="335"/>
    </row>
    <row r="2" spans="1:8" ht="15.75" x14ac:dyDescent="0.25">
      <c r="A2" s="68"/>
      <c r="B2" s="68"/>
      <c r="C2" s="68"/>
      <c r="D2" s="68"/>
      <c r="E2" s="68"/>
      <c r="F2" s="68"/>
      <c r="G2" s="336" t="s">
        <v>287</v>
      </c>
      <c r="H2" s="337"/>
    </row>
    <row r="3" spans="1:8" ht="15.75" x14ac:dyDescent="0.25">
      <c r="A3" s="68"/>
      <c r="B3" s="68"/>
      <c r="C3" s="68"/>
      <c r="D3" s="68"/>
      <c r="E3" s="68"/>
      <c r="F3" s="68"/>
      <c r="G3" s="334" t="s">
        <v>221</v>
      </c>
      <c r="H3" s="335"/>
    </row>
    <row r="4" spans="1:8" ht="15.75" x14ac:dyDescent="0.25">
      <c r="A4" s="68"/>
      <c r="B4" s="68"/>
      <c r="C4" s="68"/>
      <c r="D4" s="68"/>
      <c r="E4" s="68"/>
      <c r="F4" s="68"/>
      <c r="G4" s="120" t="s">
        <v>429</v>
      </c>
      <c r="H4" s="68"/>
    </row>
    <row r="5" spans="1:8" ht="15.75" x14ac:dyDescent="0.25">
      <c r="A5" s="404" t="s">
        <v>324</v>
      </c>
      <c r="B5" s="404"/>
      <c r="C5" s="404"/>
      <c r="D5" s="404"/>
      <c r="E5" s="404"/>
      <c r="F5" s="404"/>
      <c r="G5" s="404"/>
      <c r="H5" s="404"/>
    </row>
    <row r="6" spans="1:8" ht="15.75" x14ac:dyDescent="0.25">
      <c r="A6" s="404" t="s">
        <v>325</v>
      </c>
      <c r="B6" s="404"/>
      <c r="C6" s="404"/>
      <c r="D6" s="404"/>
      <c r="E6" s="404"/>
      <c r="F6" s="404"/>
      <c r="G6" s="404"/>
      <c r="H6" s="404"/>
    </row>
    <row r="7" spans="1:8" ht="15.75" x14ac:dyDescent="0.25">
      <c r="A7" s="405" t="s">
        <v>326</v>
      </c>
      <c r="B7" s="405"/>
      <c r="C7" s="405"/>
      <c r="D7" s="405"/>
      <c r="E7" s="405"/>
      <c r="F7" s="405"/>
      <c r="G7" s="405"/>
      <c r="H7" s="405"/>
    </row>
    <row r="8" spans="1:8" ht="15.75" x14ac:dyDescent="0.25">
      <c r="A8" s="144" t="s">
        <v>327</v>
      </c>
      <c r="B8" s="144"/>
      <c r="C8" s="143"/>
      <c r="D8" s="143"/>
      <c r="E8" s="143"/>
      <c r="F8" s="143"/>
      <c r="G8" s="143"/>
      <c r="H8" s="143"/>
    </row>
    <row r="9" spans="1:8" ht="15" customHeight="1" x14ac:dyDescent="0.25">
      <c r="A9" s="338" t="s">
        <v>291</v>
      </c>
      <c r="B9" s="338" t="s">
        <v>391</v>
      </c>
      <c r="C9" s="338" t="s">
        <v>392</v>
      </c>
      <c r="D9" s="338" t="s">
        <v>393</v>
      </c>
      <c r="E9" s="338" t="s">
        <v>394</v>
      </c>
      <c r="F9" s="338" t="s">
        <v>395</v>
      </c>
      <c r="G9" s="338" t="s">
        <v>396</v>
      </c>
      <c r="H9" s="338" t="s">
        <v>397</v>
      </c>
    </row>
    <row r="10" spans="1:8" x14ac:dyDescent="0.25">
      <c r="A10" s="339"/>
      <c r="B10" s="339"/>
      <c r="C10" s="339"/>
      <c r="D10" s="339"/>
      <c r="E10" s="339"/>
      <c r="F10" s="339"/>
      <c r="G10" s="339"/>
      <c r="H10" s="339"/>
    </row>
    <row r="11" spans="1:8" ht="0.75" customHeight="1" x14ac:dyDescent="0.25">
      <c r="A11" s="339"/>
      <c r="B11" s="339"/>
      <c r="C11" s="339"/>
      <c r="D11" s="339"/>
      <c r="E11" s="339"/>
      <c r="F11" s="339"/>
      <c r="G11" s="339"/>
      <c r="H11" s="339"/>
    </row>
    <row r="12" spans="1:8" ht="65.25" hidden="1" customHeight="1" x14ac:dyDescent="0.25">
      <c r="A12" s="340"/>
      <c r="B12" s="340"/>
      <c r="C12" s="340"/>
      <c r="D12" s="340"/>
      <c r="E12" s="340"/>
      <c r="F12" s="340"/>
      <c r="G12" s="340"/>
      <c r="H12" s="340"/>
    </row>
    <row r="13" spans="1:8" ht="15.75" x14ac:dyDescent="0.25">
      <c r="A13" s="285">
        <v>1</v>
      </c>
      <c r="B13" s="285" t="s">
        <v>329</v>
      </c>
      <c r="C13" s="286">
        <v>1</v>
      </c>
      <c r="D13" s="287">
        <v>7600</v>
      </c>
      <c r="E13" s="287"/>
      <c r="F13" s="287">
        <v>7620</v>
      </c>
      <c r="G13" s="287">
        <v>15220</v>
      </c>
      <c r="H13" s="287">
        <v>15220</v>
      </c>
    </row>
    <row r="14" spans="1:8" ht="15.75" x14ac:dyDescent="0.25">
      <c r="A14" s="285">
        <v>2</v>
      </c>
      <c r="B14" s="285" t="s">
        <v>330</v>
      </c>
      <c r="C14" s="286">
        <v>1</v>
      </c>
      <c r="D14" s="287">
        <v>7000</v>
      </c>
      <c r="E14" s="287"/>
      <c r="F14" s="287">
        <v>6991</v>
      </c>
      <c r="G14" s="287">
        <v>13991</v>
      </c>
      <c r="H14" s="287">
        <v>13991</v>
      </c>
    </row>
    <row r="15" spans="1:8" ht="15.75" x14ac:dyDescent="0.25">
      <c r="A15" s="285">
        <v>3</v>
      </c>
      <c r="B15" s="285" t="s">
        <v>331</v>
      </c>
      <c r="C15" s="286">
        <v>2</v>
      </c>
      <c r="D15" s="287">
        <v>6600</v>
      </c>
      <c r="E15" s="287">
        <v>480</v>
      </c>
      <c r="F15" s="287">
        <v>4271</v>
      </c>
      <c r="G15" s="287">
        <v>11351</v>
      </c>
      <c r="H15" s="287">
        <v>22702</v>
      </c>
    </row>
    <row r="16" spans="1:8" ht="15.75" x14ac:dyDescent="0.25">
      <c r="A16" s="285">
        <v>4</v>
      </c>
      <c r="B16" s="285" t="s">
        <v>332</v>
      </c>
      <c r="C16" s="286">
        <v>4</v>
      </c>
      <c r="D16" s="287">
        <v>6600</v>
      </c>
      <c r="E16" s="287"/>
      <c r="F16" s="287">
        <v>6260</v>
      </c>
      <c r="G16" s="287">
        <v>12860</v>
      </c>
      <c r="H16" s="287">
        <v>51440</v>
      </c>
    </row>
    <row r="17" spans="1:8" ht="15.75" x14ac:dyDescent="0.25">
      <c r="A17" s="285">
        <v>5</v>
      </c>
      <c r="B17" s="285" t="s">
        <v>411</v>
      </c>
      <c r="C17" s="286">
        <v>1</v>
      </c>
      <c r="D17" s="287">
        <v>7500</v>
      </c>
      <c r="E17" s="287"/>
      <c r="F17" s="287">
        <v>5270</v>
      </c>
      <c r="G17" s="287">
        <v>12770</v>
      </c>
      <c r="H17" s="287">
        <v>12770</v>
      </c>
    </row>
    <row r="18" spans="1:8" ht="15.75" x14ac:dyDescent="0.25">
      <c r="A18" s="285">
        <v>6</v>
      </c>
      <c r="B18" s="285" t="s">
        <v>412</v>
      </c>
      <c r="C18" s="288">
        <v>2</v>
      </c>
      <c r="D18" s="287">
        <v>6547.2</v>
      </c>
      <c r="E18" s="287"/>
      <c r="F18" s="287">
        <v>2618.88</v>
      </c>
      <c r="G18" s="287">
        <v>9166.08</v>
      </c>
      <c r="H18" s="287">
        <v>18332.16</v>
      </c>
    </row>
    <row r="19" spans="1:8" ht="15.75" x14ac:dyDescent="0.25">
      <c r="A19" s="285">
        <v>7</v>
      </c>
      <c r="B19" s="285" t="s">
        <v>413</v>
      </c>
      <c r="C19" s="288">
        <v>1</v>
      </c>
      <c r="D19" s="287">
        <v>7264.95</v>
      </c>
      <c r="E19" s="287"/>
      <c r="F19" s="287">
        <v>2905.98</v>
      </c>
      <c r="G19" s="287">
        <v>10170.93</v>
      </c>
      <c r="H19" s="287">
        <v>10170.93</v>
      </c>
    </row>
    <row r="20" spans="1:8" ht="15.75" x14ac:dyDescent="0.25">
      <c r="A20" s="285">
        <v>8</v>
      </c>
      <c r="B20" s="285" t="s">
        <v>414</v>
      </c>
      <c r="C20" s="288">
        <v>3</v>
      </c>
      <c r="D20" s="287">
        <v>8286.2999999999993</v>
      </c>
      <c r="E20" s="287"/>
      <c r="F20" s="287">
        <v>8286.2999999999993</v>
      </c>
      <c r="G20" s="287">
        <v>16572.599999999999</v>
      </c>
      <c r="H20" s="287">
        <v>49717.799999999996</v>
      </c>
    </row>
    <row r="21" spans="1:8" ht="15.75" x14ac:dyDescent="0.25">
      <c r="A21" s="285">
        <v>9</v>
      </c>
      <c r="B21" s="285" t="s">
        <v>415</v>
      </c>
      <c r="C21" s="288">
        <v>1</v>
      </c>
      <c r="D21" s="287">
        <v>8085</v>
      </c>
      <c r="E21" s="287"/>
      <c r="F21" s="287">
        <v>3234</v>
      </c>
      <c r="G21" s="287">
        <v>11319</v>
      </c>
      <c r="H21" s="287">
        <v>11319</v>
      </c>
    </row>
    <row r="22" spans="1:8" ht="15.75" x14ac:dyDescent="0.25">
      <c r="A22" s="285">
        <v>10</v>
      </c>
      <c r="B22" s="285" t="s">
        <v>416</v>
      </c>
      <c r="C22" s="288">
        <v>1</v>
      </c>
      <c r="D22" s="287">
        <v>8286.2999999999993</v>
      </c>
      <c r="E22" s="287"/>
      <c r="F22" s="287">
        <v>6629.04</v>
      </c>
      <c r="G22" s="287">
        <v>14915.34</v>
      </c>
      <c r="H22" s="287">
        <v>14915.34</v>
      </c>
    </row>
    <row r="23" spans="1:8" ht="15.75" x14ac:dyDescent="0.25">
      <c r="A23" s="285">
        <v>11</v>
      </c>
      <c r="B23" s="285" t="s">
        <v>417</v>
      </c>
      <c r="C23" s="288">
        <v>1</v>
      </c>
      <c r="D23" s="287">
        <v>6600</v>
      </c>
      <c r="E23" s="287"/>
      <c r="F23" s="287">
        <v>6600</v>
      </c>
      <c r="G23" s="287">
        <v>13200</v>
      </c>
      <c r="H23" s="287">
        <v>13200</v>
      </c>
    </row>
    <row r="24" spans="1:8" ht="15.75" x14ac:dyDescent="0.25">
      <c r="A24" s="285">
        <v>12</v>
      </c>
      <c r="B24" s="285" t="s">
        <v>418</v>
      </c>
      <c r="C24" s="288">
        <v>1</v>
      </c>
      <c r="D24" s="287">
        <v>7022.4</v>
      </c>
      <c r="E24" s="287"/>
      <c r="F24" s="287">
        <v>4915.6799999999994</v>
      </c>
      <c r="G24" s="287">
        <v>11938.079999999998</v>
      </c>
      <c r="H24" s="287">
        <v>11938.079999999998</v>
      </c>
    </row>
    <row r="25" spans="1:8" ht="15.75" x14ac:dyDescent="0.25">
      <c r="A25" s="285">
        <v>13</v>
      </c>
      <c r="B25" s="285" t="s">
        <v>419</v>
      </c>
      <c r="C25" s="288">
        <v>1</v>
      </c>
      <c r="D25" s="287">
        <v>7953</v>
      </c>
      <c r="E25" s="287"/>
      <c r="F25" s="287">
        <v>4771.8</v>
      </c>
      <c r="G25" s="287">
        <v>12724.8</v>
      </c>
      <c r="H25" s="287">
        <v>12724.8</v>
      </c>
    </row>
    <row r="26" spans="1:8" ht="15.75" x14ac:dyDescent="0.25">
      <c r="A26" s="285">
        <v>14</v>
      </c>
      <c r="B26" s="285" t="s">
        <v>420</v>
      </c>
      <c r="C26" s="288">
        <v>1</v>
      </c>
      <c r="D26" s="287">
        <v>7000</v>
      </c>
      <c r="E26" s="287"/>
      <c r="F26" s="287">
        <v>10781</v>
      </c>
      <c r="G26" s="287">
        <v>17781</v>
      </c>
      <c r="H26" s="287">
        <v>17781</v>
      </c>
    </row>
    <row r="27" spans="1:8" ht="15.75" x14ac:dyDescent="0.25">
      <c r="A27" s="285">
        <v>15</v>
      </c>
      <c r="B27" s="285" t="s">
        <v>421</v>
      </c>
      <c r="C27" s="288">
        <v>1</v>
      </c>
      <c r="D27" s="287">
        <v>6600</v>
      </c>
      <c r="E27" s="287"/>
      <c r="F27" s="287">
        <v>4500</v>
      </c>
      <c r="G27" s="287">
        <v>11100</v>
      </c>
      <c r="H27" s="287">
        <v>11100</v>
      </c>
    </row>
    <row r="28" spans="1:8" ht="15.75" x14ac:dyDescent="0.25">
      <c r="A28" s="285">
        <v>16</v>
      </c>
      <c r="B28" s="285" t="s">
        <v>422</v>
      </c>
      <c r="C28" s="288">
        <v>1</v>
      </c>
      <c r="D28" s="287">
        <v>6600</v>
      </c>
      <c r="E28" s="287"/>
      <c r="F28" s="287">
        <v>10000</v>
      </c>
      <c r="G28" s="287">
        <v>16600</v>
      </c>
      <c r="H28" s="287">
        <v>16600</v>
      </c>
    </row>
    <row r="29" spans="1:8" ht="15.75" x14ac:dyDescent="0.25">
      <c r="A29" s="285">
        <v>17</v>
      </c>
      <c r="B29" s="285" t="s">
        <v>423</v>
      </c>
      <c r="C29" s="288">
        <v>1</v>
      </c>
      <c r="D29" s="287">
        <v>6600</v>
      </c>
      <c r="E29" s="287"/>
      <c r="F29" s="287">
        <v>12000</v>
      </c>
      <c r="G29" s="287">
        <v>18600</v>
      </c>
      <c r="H29" s="287">
        <v>18600</v>
      </c>
    </row>
    <row r="30" spans="1:8" ht="15.75" x14ac:dyDescent="0.25">
      <c r="A30" s="285">
        <v>18</v>
      </c>
      <c r="B30" s="285" t="s">
        <v>424</v>
      </c>
      <c r="C30" s="288">
        <v>2</v>
      </c>
      <c r="D30" s="287">
        <v>6600</v>
      </c>
      <c r="E30" s="287">
        <v>240</v>
      </c>
      <c r="F30" s="287">
        <v>4500</v>
      </c>
      <c r="G30" s="287">
        <v>11340</v>
      </c>
      <c r="H30" s="287">
        <v>22680</v>
      </c>
    </row>
    <row r="31" spans="1:8" ht="15.75" x14ac:dyDescent="0.25">
      <c r="A31" s="285">
        <v>19</v>
      </c>
      <c r="B31" s="285" t="s">
        <v>425</v>
      </c>
      <c r="C31" s="288">
        <v>0.5</v>
      </c>
      <c r="D31" s="287">
        <v>7650</v>
      </c>
      <c r="E31" s="287"/>
      <c r="F31" s="287"/>
      <c r="G31" s="287">
        <v>7650</v>
      </c>
      <c r="H31" s="287">
        <v>3825</v>
      </c>
    </row>
    <row r="32" spans="1:8" ht="15.75" x14ac:dyDescent="0.25">
      <c r="A32" s="285">
        <v>20</v>
      </c>
      <c r="B32" s="285" t="s">
        <v>426</v>
      </c>
      <c r="C32" s="288">
        <v>1</v>
      </c>
      <c r="D32" s="287">
        <v>6600</v>
      </c>
      <c r="E32" s="287"/>
      <c r="F32" s="287">
        <v>3500</v>
      </c>
      <c r="G32" s="287">
        <v>10100</v>
      </c>
      <c r="H32" s="287">
        <v>10100</v>
      </c>
    </row>
    <row r="33" spans="1:8" ht="15.75" x14ac:dyDescent="0.25">
      <c r="A33" s="285">
        <v>21</v>
      </c>
      <c r="B33" s="285" t="s">
        <v>333</v>
      </c>
      <c r="C33" s="288">
        <v>14</v>
      </c>
      <c r="D33" s="287">
        <v>6600</v>
      </c>
      <c r="E33" s="287">
        <v>951.35</v>
      </c>
      <c r="F33" s="287">
        <v>630</v>
      </c>
      <c r="G33" s="287">
        <v>8181.35</v>
      </c>
      <c r="H33" s="287">
        <v>114538.90000000001</v>
      </c>
    </row>
    <row r="34" spans="1:8" ht="15.75" x14ac:dyDescent="0.25">
      <c r="A34" s="285">
        <v>22</v>
      </c>
      <c r="B34" s="285" t="s">
        <v>334</v>
      </c>
      <c r="C34" s="288">
        <v>2</v>
      </c>
      <c r="D34" s="287">
        <v>6600</v>
      </c>
      <c r="E34" s="287">
        <v>1056</v>
      </c>
      <c r="F34" s="287">
        <v>1260</v>
      </c>
      <c r="G34" s="287">
        <v>8916</v>
      </c>
      <c r="H34" s="287">
        <v>17832</v>
      </c>
    </row>
    <row r="35" spans="1:8" ht="15.75" x14ac:dyDescent="0.25">
      <c r="A35" s="285">
        <v>23</v>
      </c>
      <c r="B35" s="285" t="s">
        <v>427</v>
      </c>
      <c r="C35" s="288">
        <v>1</v>
      </c>
      <c r="D35" s="287">
        <v>7100</v>
      </c>
      <c r="E35" s="287">
        <v>355</v>
      </c>
      <c r="F35" s="287">
        <v>5851</v>
      </c>
      <c r="G35" s="287">
        <v>13306</v>
      </c>
      <c r="H35" s="287">
        <v>13306</v>
      </c>
    </row>
    <row r="36" spans="1:8" ht="15.75" x14ac:dyDescent="0.25">
      <c r="A36" s="285">
        <v>24</v>
      </c>
      <c r="B36" s="285" t="s">
        <v>428</v>
      </c>
      <c r="C36" s="288">
        <v>2</v>
      </c>
      <c r="D36" s="287">
        <v>6600</v>
      </c>
      <c r="E36" s="287">
        <v>330</v>
      </c>
      <c r="F36" s="287">
        <v>1565</v>
      </c>
      <c r="G36" s="287">
        <v>8495</v>
      </c>
      <c r="H36" s="287">
        <v>16990</v>
      </c>
    </row>
    <row r="37" spans="1:8" ht="15.75" x14ac:dyDescent="0.25">
      <c r="A37" s="285">
        <v>25</v>
      </c>
      <c r="B37" s="285" t="s">
        <v>335</v>
      </c>
      <c r="C37" s="286">
        <v>1</v>
      </c>
      <c r="D37" s="287">
        <v>7600</v>
      </c>
      <c r="E37" s="287"/>
      <c r="F37" s="287">
        <v>12136</v>
      </c>
      <c r="G37" s="287">
        <v>19736</v>
      </c>
      <c r="H37" s="287">
        <v>19736</v>
      </c>
    </row>
    <row r="38" spans="1:8" ht="15.75" x14ac:dyDescent="0.25">
      <c r="A38" s="285">
        <v>26</v>
      </c>
      <c r="B38" s="285" t="s">
        <v>336</v>
      </c>
      <c r="C38" s="286">
        <v>1</v>
      </c>
      <c r="D38" s="287">
        <v>6600</v>
      </c>
      <c r="E38" s="287">
        <v>951.35</v>
      </c>
      <c r="F38" s="287"/>
      <c r="G38" s="287">
        <v>7551.35</v>
      </c>
      <c r="H38" s="287">
        <v>7551.35</v>
      </c>
    </row>
    <row r="39" spans="1:8" ht="15.75" x14ac:dyDescent="0.25">
      <c r="A39" s="285">
        <v>27</v>
      </c>
      <c r="B39" s="285" t="s">
        <v>337</v>
      </c>
      <c r="C39" s="286">
        <v>2</v>
      </c>
      <c r="D39" s="287">
        <v>6600</v>
      </c>
      <c r="E39" s="287">
        <v>951.35</v>
      </c>
      <c r="F39" s="287"/>
      <c r="G39" s="287">
        <v>7551.35</v>
      </c>
      <c r="H39" s="287">
        <v>15102.7</v>
      </c>
    </row>
    <row r="40" spans="1:8" ht="15.75" x14ac:dyDescent="0.25">
      <c r="A40" s="341"/>
      <c r="B40" s="343"/>
      <c r="C40" s="343"/>
      <c r="D40" s="343"/>
      <c r="E40" s="343"/>
      <c r="F40" s="343"/>
      <c r="G40" s="343"/>
      <c r="H40" s="342"/>
    </row>
    <row r="41" spans="1:8" ht="15.75" x14ac:dyDescent="0.25">
      <c r="A41" s="406" t="s">
        <v>318</v>
      </c>
      <c r="B41" s="407"/>
      <c r="C41" s="407"/>
      <c r="D41" s="407"/>
      <c r="E41" s="407"/>
      <c r="F41" s="407"/>
      <c r="G41" s="408"/>
      <c r="H41" s="287">
        <v>564184.05999999994</v>
      </c>
    </row>
    <row r="42" spans="1:8" ht="15.75" x14ac:dyDescent="0.25">
      <c r="A42" s="289"/>
      <c r="B42" s="289"/>
      <c r="C42" s="290"/>
      <c r="D42" s="290"/>
      <c r="E42" s="290"/>
      <c r="F42" s="290"/>
      <c r="G42" s="290"/>
      <c r="H42" s="145"/>
    </row>
    <row r="43" spans="1:8" x14ac:dyDescent="0.25">
      <c r="A43" s="68" t="s">
        <v>319</v>
      </c>
      <c r="B43" s="68"/>
      <c r="C43" s="68"/>
      <c r="D43" s="68"/>
      <c r="E43" s="68"/>
      <c r="F43" s="68"/>
      <c r="G43" s="403">
        <v>6770208.7199999988</v>
      </c>
      <c r="H43" s="403"/>
    </row>
    <row r="44" spans="1:8" x14ac:dyDescent="0.25">
      <c r="A44" s="146"/>
      <c r="B44" s="146"/>
      <c r="C44" s="146"/>
      <c r="D44" s="146"/>
      <c r="E44" s="146"/>
      <c r="F44" s="146"/>
      <c r="G44" s="146"/>
      <c r="H44" s="147"/>
    </row>
    <row r="45" spans="1:8" x14ac:dyDescent="0.25">
      <c r="A45" s="146"/>
      <c r="B45" s="146"/>
      <c r="C45" s="146"/>
      <c r="D45" s="146"/>
      <c r="E45" s="344"/>
      <c r="F45" s="146"/>
      <c r="G45" s="148"/>
      <c r="H45" s="146"/>
    </row>
    <row r="46" spans="1:8" x14ac:dyDescent="0.25">
      <c r="A46" s="68"/>
      <c r="B46" s="68"/>
      <c r="C46" s="68" t="s">
        <v>320</v>
      </c>
      <c r="D46" s="68"/>
      <c r="E46" s="68"/>
      <c r="F46" s="68" t="s">
        <v>321</v>
      </c>
      <c r="G46" s="68"/>
      <c r="H46" s="68"/>
    </row>
    <row r="47" spans="1:8" x14ac:dyDescent="0.25">
      <c r="A47" s="145"/>
      <c r="B47" s="145"/>
      <c r="C47" s="145"/>
      <c r="D47" s="145"/>
      <c r="E47" s="145"/>
      <c r="F47" s="145"/>
      <c r="G47" s="145"/>
      <c r="H47" s="145"/>
    </row>
    <row r="48" spans="1:8" x14ac:dyDescent="0.25">
      <c r="A48" s="145"/>
      <c r="B48" s="145"/>
      <c r="C48" s="145"/>
      <c r="D48" s="145"/>
      <c r="E48" s="145"/>
      <c r="F48" s="145"/>
      <c r="G48" s="145"/>
      <c r="H48" s="145"/>
    </row>
    <row r="49" spans="1:8" x14ac:dyDescent="0.25">
      <c r="A49" s="68"/>
      <c r="B49" s="68"/>
      <c r="C49" s="146"/>
      <c r="D49" s="146"/>
      <c r="E49" s="344"/>
      <c r="F49" s="146"/>
      <c r="G49" s="146"/>
      <c r="H49" s="146"/>
    </row>
    <row r="50" spans="1:8" x14ac:dyDescent="0.25">
      <c r="A50" s="146"/>
      <c r="B50" s="146"/>
      <c r="C50" s="146"/>
      <c r="D50" s="146"/>
      <c r="E50" s="344"/>
      <c r="F50" s="146"/>
      <c r="G50" s="146"/>
      <c r="H50" s="146"/>
    </row>
    <row r="51" spans="1:8" x14ac:dyDescent="0.25">
      <c r="A51" s="146"/>
      <c r="B51" s="344"/>
      <c r="C51" s="344"/>
      <c r="D51" s="344"/>
      <c r="E51" s="344"/>
      <c r="F51" s="344"/>
      <c r="G51" s="344"/>
      <c r="H51" s="146"/>
    </row>
    <row r="52" spans="1:8" x14ac:dyDescent="0.25">
      <c r="A52" s="146"/>
      <c r="B52" s="146"/>
      <c r="C52" s="146"/>
      <c r="D52" s="146"/>
      <c r="E52" s="344"/>
      <c r="F52" s="146"/>
      <c r="G52" s="146"/>
      <c r="H52" s="146"/>
    </row>
    <row r="53" spans="1:8" x14ac:dyDescent="0.25">
      <c r="A53" s="146"/>
      <c r="B53" s="146"/>
      <c r="C53" s="146"/>
      <c r="D53" s="146"/>
      <c r="E53" s="344"/>
      <c r="F53" s="146"/>
      <c r="G53" s="146"/>
      <c r="H53" s="146"/>
    </row>
    <row r="54" spans="1:8" x14ac:dyDescent="0.25">
      <c r="A54" s="146"/>
      <c r="B54" s="146"/>
      <c r="C54" s="146"/>
      <c r="D54" s="146"/>
      <c r="E54" s="344"/>
      <c r="F54" s="146"/>
      <c r="G54" s="146"/>
      <c r="H54" s="146"/>
    </row>
  </sheetData>
  <mergeCells count="5">
    <mergeCell ref="G43:H43"/>
    <mergeCell ref="A5:H5"/>
    <mergeCell ref="A6:H6"/>
    <mergeCell ref="A7:H7"/>
    <mergeCell ref="A41:G4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topLeftCell="A13" workbookViewId="0">
      <selection activeCell="J37" sqref="J37"/>
    </sheetView>
  </sheetViews>
  <sheetFormatPr defaultColWidth="10.42578125" defaultRowHeight="15.75" x14ac:dyDescent="0.25"/>
  <cols>
    <col min="1" max="1" width="7.7109375" style="149" customWidth="1"/>
    <col min="2" max="2" width="53.42578125" style="149" customWidth="1"/>
    <col min="3" max="7" width="10.42578125" style="149"/>
    <col min="8" max="16384" width="10.42578125" style="171"/>
  </cols>
  <sheetData>
    <row r="1" spans="1:7" x14ac:dyDescent="0.25">
      <c r="F1" s="334" t="s">
        <v>286</v>
      </c>
      <c r="G1" s="150"/>
    </row>
    <row r="2" spans="1:7" x14ac:dyDescent="0.25">
      <c r="F2" s="336" t="s">
        <v>287</v>
      </c>
      <c r="G2" s="151"/>
    </row>
    <row r="3" spans="1:7" x14ac:dyDescent="0.25">
      <c r="F3" s="334" t="s">
        <v>221</v>
      </c>
      <c r="G3" s="150"/>
    </row>
    <row r="4" spans="1:7" x14ac:dyDescent="0.25">
      <c r="F4" s="120" t="s">
        <v>407</v>
      </c>
      <c r="G4" s="152"/>
    </row>
    <row r="5" spans="1:7" x14ac:dyDescent="0.25">
      <c r="A5" s="412" t="s">
        <v>338</v>
      </c>
      <c r="B5" s="412"/>
      <c r="C5" s="412"/>
      <c r="D5" s="412"/>
      <c r="E5" s="412"/>
      <c r="F5" s="412"/>
      <c r="G5" s="412"/>
    </row>
    <row r="6" spans="1:7" x14ac:dyDescent="0.25">
      <c r="A6" s="412" t="s">
        <v>339</v>
      </c>
      <c r="B6" s="412"/>
      <c r="C6" s="412"/>
      <c r="D6" s="412"/>
      <c r="E6" s="412"/>
      <c r="F6" s="412"/>
      <c r="G6" s="412"/>
    </row>
    <row r="7" spans="1:7" ht="39.75" customHeight="1" x14ac:dyDescent="0.25">
      <c r="A7" s="413" t="s">
        <v>340</v>
      </c>
      <c r="B7" s="413"/>
      <c r="C7" s="413"/>
      <c r="D7" s="413"/>
      <c r="E7" s="413"/>
      <c r="F7" s="413"/>
      <c r="G7" s="413"/>
    </row>
    <row r="8" spans="1:7" ht="30.75" customHeight="1" x14ac:dyDescent="0.25">
      <c r="A8" s="153" t="s">
        <v>1</v>
      </c>
      <c r="B8" s="153" t="s">
        <v>341</v>
      </c>
      <c r="C8" s="154" t="s">
        <v>297</v>
      </c>
      <c r="D8" s="345" t="s">
        <v>342</v>
      </c>
      <c r="E8" s="346"/>
      <c r="F8" s="346"/>
      <c r="G8" s="153" t="s">
        <v>343</v>
      </c>
    </row>
    <row r="9" spans="1:7" x14ac:dyDescent="0.25">
      <c r="A9" s="155" t="s">
        <v>344</v>
      </c>
      <c r="B9" s="155"/>
      <c r="C9" s="156" t="s">
        <v>345</v>
      </c>
      <c r="D9" s="157" t="s">
        <v>346</v>
      </c>
      <c r="E9" s="158" t="s">
        <v>328</v>
      </c>
      <c r="F9" s="159" t="s">
        <v>285</v>
      </c>
      <c r="G9" s="155" t="s">
        <v>347</v>
      </c>
    </row>
    <row r="10" spans="1:7" x14ac:dyDescent="0.25">
      <c r="A10" s="291">
        <v>1</v>
      </c>
      <c r="B10" s="285" t="s">
        <v>220</v>
      </c>
      <c r="C10" s="292">
        <v>1</v>
      </c>
      <c r="D10" s="293">
        <v>31700</v>
      </c>
      <c r="E10" s="293"/>
      <c r="F10" s="293">
        <v>31700</v>
      </c>
      <c r="G10" s="293">
        <v>31700</v>
      </c>
    </row>
    <row r="11" spans="1:7" x14ac:dyDescent="0.25">
      <c r="A11" s="291">
        <v>2</v>
      </c>
      <c r="B11" s="285" t="s">
        <v>348</v>
      </c>
      <c r="C11" s="292">
        <v>1</v>
      </c>
      <c r="D11" s="293">
        <v>10500</v>
      </c>
      <c r="E11" s="293">
        <v>14810</v>
      </c>
      <c r="F11" s="293">
        <v>25310</v>
      </c>
      <c r="G11" s="293">
        <v>25310</v>
      </c>
    </row>
    <row r="12" spans="1:7" x14ac:dyDescent="0.25">
      <c r="A12" s="291">
        <v>3</v>
      </c>
      <c r="B12" s="294" t="s">
        <v>349</v>
      </c>
      <c r="C12" s="292">
        <v>1</v>
      </c>
      <c r="D12" s="293">
        <v>10500</v>
      </c>
      <c r="E12" s="293">
        <v>6020</v>
      </c>
      <c r="F12" s="293">
        <v>16520</v>
      </c>
      <c r="G12" s="293">
        <v>16520</v>
      </c>
    </row>
    <row r="13" spans="1:7" x14ac:dyDescent="0.25">
      <c r="A13" s="291">
        <v>4</v>
      </c>
      <c r="B13" s="294" t="s">
        <v>430</v>
      </c>
      <c r="C13" s="292">
        <v>1</v>
      </c>
      <c r="D13" s="293">
        <v>6600</v>
      </c>
      <c r="E13" s="293">
        <v>2691</v>
      </c>
      <c r="F13" s="293">
        <v>9291</v>
      </c>
      <c r="G13" s="293">
        <v>9291</v>
      </c>
    </row>
    <row r="14" spans="1:7" x14ac:dyDescent="0.25">
      <c r="A14" s="291">
        <v>5</v>
      </c>
      <c r="B14" s="294" t="s">
        <v>350</v>
      </c>
      <c r="C14" s="292">
        <v>1</v>
      </c>
      <c r="D14" s="293">
        <v>8300</v>
      </c>
      <c r="E14" s="293">
        <v>4450</v>
      </c>
      <c r="F14" s="293">
        <v>12750</v>
      </c>
      <c r="G14" s="293">
        <v>12750</v>
      </c>
    </row>
    <row r="15" spans="1:7" x14ac:dyDescent="0.25">
      <c r="A15" s="291">
        <v>6</v>
      </c>
      <c r="B15" s="285" t="s">
        <v>351</v>
      </c>
      <c r="C15" s="292">
        <v>1</v>
      </c>
      <c r="D15" s="293">
        <v>10500</v>
      </c>
      <c r="E15" s="293">
        <v>6020</v>
      </c>
      <c r="F15" s="293">
        <v>16520</v>
      </c>
      <c r="G15" s="293">
        <v>16520</v>
      </c>
    </row>
    <row r="16" spans="1:7" x14ac:dyDescent="0.25">
      <c r="A16" s="291">
        <v>7</v>
      </c>
      <c r="B16" s="285" t="s">
        <v>352</v>
      </c>
      <c r="C16" s="292">
        <v>1</v>
      </c>
      <c r="D16" s="293">
        <v>7600</v>
      </c>
      <c r="E16" s="293">
        <v>8886</v>
      </c>
      <c r="F16" s="293">
        <v>16486</v>
      </c>
      <c r="G16" s="293">
        <v>16486</v>
      </c>
    </row>
    <row r="17" spans="1:7" x14ac:dyDescent="0.25">
      <c r="A17" s="291">
        <v>8</v>
      </c>
      <c r="B17" s="285" t="s">
        <v>353</v>
      </c>
      <c r="C17" s="292">
        <v>1</v>
      </c>
      <c r="D17" s="293">
        <v>6600</v>
      </c>
      <c r="E17" s="293">
        <v>7686</v>
      </c>
      <c r="F17" s="293">
        <v>14286</v>
      </c>
      <c r="G17" s="293">
        <v>14286</v>
      </c>
    </row>
    <row r="18" spans="1:7" x14ac:dyDescent="0.25">
      <c r="A18" s="291">
        <v>9</v>
      </c>
      <c r="B18" s="285" t="s">
        <v>354</v>
      </c>
      <c r="C18" s="292">
        <v>1</v>
      </c>
      <c r="D18" s="293">
        <v>6600</v>
      </c>
      <c r="E18" s="293"/>
      <c r="F18" s="293">
        <v>6600</v>
      </c>
      <c r="G18" s="293">
        <v>6600</v>
      </c>
    </row>
    <row r="19" spans="1:7" x14ac:dyDescent="0.25">
      <c r="A19" s="291">
        <v>10</v>
      </c>
      <c r="B19" s="285" t="s">
        <v>320</v>
      </c>
      <c r="C19" s="292">
        <v>1</v>
      </c>
      <c r="D19" s="293">
        <v>10500</v>
      </c>
      <c r="E19" s="293">
        <v>4740</v>
      </c>
      <c r="F19" s="293">
        <v>15240</v>
      </c>
      <c r="G19" s="293">
        <v>15240</v>
      </c>
    </row>
    <row r="20" spans="1:7" x14ac:dyDescent="0.25">
      <c r="A20" s="291">
        <v>11</v>
      </c>
      <c r="B20" s="285" t="s">
        <v>355</v>
      </c>
      <c r="C20" s="292">
        <v>6</v>
      </c>
      <c r="D20" s="293">
        <v>6600</v>
      </c>
      <c r="E20" s="293">
        <v>4291</v>
      </c>
      <c r="F20" s="293">
        <v>10891</v>
      </c>
      <c r="G20" s="293">
        <v>65346</v>
      </c>
    </row>
    <row r="21" spans="1:7" x14ac:dyDescent="0.25">
      <c r="A21" s="291">
        <v>12</v>
      </c>
      <c r="B21" s="285" t="s">
        <v>356</v>
      </c>
      <c r="C21" s="292">
        <v>1</v>
      </c>
      <c r="D21" s="293">
        <v>8200</v>
      </c>
      <c r="E21" s="293">
        <v>9614</v>
      </c>
      <c r="F21" s="293">
        <v>17814</v>
      </c>
      <c r="G21" s="293">
        <v>17814</v>
      </c>
    </row>
    <row r="22" spans="1:7" x14ac:dyDescent="0.25">
      <c r="A22" s="291">
        <v>13</v>
      </c>
      <c r="B22" s="285" t="s">
        <v>357</v>
      </c>
      <c r="C22" s="292">
        <v>1</v>
      </c>
      <c r="D22" s="293">
        <v>6600</v>
      </c>
      <c r="E22" s="293">
        <v>6181</v>
      </c>
      <c r="F22" s="293">
        <v>12781</v>
      </c>
      <c r="G22" s="293">
        <v>12781</v>
      </c>
    </row>
    <row r="23" spans="1:7" x14ac:dyDescent="0.25">
      <c r="A23" s="291">
        <v>14</v>
      </c>
      <c r="B23" s="285" t="s">
        <v>358</v>
      </c>
      <c r="C23" s="292">
        <v>1</v>
      </c>
      <c r="D23" s="293">
        <v>6600</v>
      </c>
      <c r="E23" s="293"/>
      <c r="F23" s="293">
        <v>6600</v>
      </c>
      <c r="G23" s="293">
        <v>6600</v>
      </c>
    </row>
    <row r="24" spans="1:7" ht="31.5" x14ac:dyDescent="0.25">
      <c r="A24" s="291">
        <v>15</v>
      </c>
      <c r="B24" s="347" t="s">
        <v>359</v>
      </c>
      <c r="C24" s="292">
        <v>1</v>
      </c>
      <c r="D24" s="293">
        <v>6600</v>
      </c>
      <c r="E24" s="293"/>
      <c r="F24" s="293">
        <v>6600</v>
      </c>
      <c r="G24" s="293">
        <v>6600</v>
      </c>
    </row>
    <row r="25" spans="1:7" x14ac:dyDescent="0.25">
      <c r="A25" s="291">
        <v>16</v>
      </c>
      <c r="B25" s="285" t="s">
        <v>360</v>
      </c>
      <c r="C25" s="292">
        <v>4</v>
      </c>
      <c r="D25" s="293">
        <v>6600</v>
      </c>
      <c r="E25" s="293"/>
      <c r="F25" s="293">
        <v>6600</v>
      </c>
      <c r="G25" s="293">
        <v>26400</v>
      </c>
    </row>
    <row r="26" spans="1:7" x14ac:dyDescent="0.25">
      <c r="A26" s="291">
        <v>17</v>
      </c>
      <c r="B26" s="285" t="s">
        <v>431</v>
      </c>
      <c r="C26" s="292">
        <v>1</v>
      </c>
      <c r="D26" s="293">
        <v>6600</v>
      </c>
      <c r="E26" s="293"/>
      <c r="F26" s="293">
        <v>6600</v>
      </c>
      <c r="G26" s="293">
        <v>6600</v>
      </c>
    </row>
    <row r="27" spans="1:7" x14ac:dyDescent="0.25">
      <c r="A27" s="291">
        <v>18</v>
      </c>
      <c r="B27" s="285" t="s">
        <v>361</v>
      </c>
      <c r="C27" s="292">
        <v>1</v>
      </c>
      <c r="D27" s="293">
        <v>7600</v>
      </c>
      <c r="E27" s="293">
        <v>5130</v>
      </c>
      <c r="F27" s="293">
        <v>12730</v>
      </c>
      <c r="G27" s="293">
        <v>12730</v>
      </c>
    </row>
    <row r="28" spans="1:7" x14ac:dyDescent="0.25">
      <c r="A28" s="291">
        <v>19</v>
      </c>
      <c r="B28" s="285" t="s">
        <v>432</v>
      </c>
      <c r="C28" s="292">
        <v>0.5</v>
      </c>
      <c r="D28" s="293">
        <v>6600</v>
      </c>
      <c r="E28" s="293">
        <v>6400</v>
      </c>
      <c r="F28" s="293">
        <v>13000</v>
      </c>
      <c r="G28" s="293">
        <v>6500</v>
      </c>
    </row>
    <row r="29" spans="1:7" x14ac:dyDescent="0.25">
      <c r="A29" s="291">
        <v>20</v>
      </c>
      <c r="B29" s="285" t="s">
        <v>362</v>
      </c>
      <c r="C29" s="292">
        <v>1</v>
      </c>
      <c r="D29" s="293">
        <v>6600</v>
      </c>
      <c r="E29" s="293"/>
      <c r="F29" s="293">
        <v>6600</v>
      </c>
      <c r="G29" s="293">
        <v>6600</v>
      </c>
    </row>
    <row r="30" spans="1:7" x14ac:dyDescent="0.25">
      <c r="A30" s="291">
        <v>21</v>
      </c>
      <c r="B30" s="285" t="s">
        <v>363</v>
      </c>
      <c r="C30" s="292">
        <v>2</v>
      </c>
      <c r="D30" s="293">
        <v>6600</v>
      </c>
      <c r="E30" s="293">
        <v>7432</v>
      </c>
      <c r="F30" s="293">
        <v>14032</v>
      </c>
      <c r="G30" s="293">
        <v>28064</v>
      </c>
    </row>
    <row r="31" spans="1:7" x14ac:dyDescent="0.25">
      <c r="A31" s="291">
        <v>22</v>
      </c>
      <c r="B31" s="285" t="s">
        <v>364</v>
      </c>
      <c r="C31" s="292">
        <v>1</v>
      </c>
      <c r="D31" s="293">
        <v>6600</v>
      </c>
      <c r="E31" s="293"/>
      <c r="F31" s="293">
        <v>6600</v>
      </c>
      <c r="G31" s="293">
        <v>6600</v>
      </c>
    </row>
    <row r="32" spans="1:7" x14ac:dyDescent="0.25">
      <c r="A32" s="291">
        <v>23</v>
      </c>
      <c r="B32" s="285" t="s">
        <v>365</v>
      </c>
      <c r="C32" s="292">
        <v>1</v>
      </c>
      <c r="D32" s="293">
        <v>6600</v>
      </c>
      <c r="E32" s="293"/>
      <c r="F32" s="293">
        <v>6600</v>
      </c>
      <c r="G32" s="293">
        <v>6600</v>
      </c>
    </row>
    <row r="33" spans="1:7" x14ac:dyDescent="0.25">
      <c r="A33" s="341"/>
      <c r="B33" s="343"/>
      <c r="C33" s="343"/>
      <c r="D33" s="343"/>
      <c r="E33" s="343"/>
      <c r="F33" s="343"/>
      <c r="G33" s="342"/>
    </row>
    <row r="34" spans="1:7" x14ac:dyDescent="0.25">
      <c r="A34" s="160"/>
      <c r="B34" s="160" t="s">
        <v>318</v>
      </c>
      <c r="C34" s="161">
        <v>31.5</v>
      </c>
      <c r="D34" s="162"/>
      <c r="E34" s="163"/>
      <c r="F34" s="409">
        <v>373938</v>
      </c>
      <c r="G34" s="410"/>
    </row>
    <row r="35" spans="1:7" x14ac:dyDescent="0.25">
      <c r="A35" s="164"/>
      <c r="B35" s="164"/>
      <c r="C35" s="165"/>
      <c r="D35" s="166"/>
      <c r="E35" s="165"/>
      <c r="F35" s="166"/>
      <c r="G35" s="166"/>
    </row>
    <row r="36" spans="1:7" x14ac:dyDescent="0.25">
      <c r="F36" s="167"/>
      <c r="G36" s="167"/>
    </row>
    <row r="37" spans="1:7" x14ac:dyDescent="0.25">
      <c r="F37" s="167"/>
      <c r="G37" s="167"/>
    </row>
    <row r="38" spans="1:7" x14ac:dyDescent="0.25">
      <c r="A38" s="149" t="s">
        <v>366</v>
      </c>
      <c r="F38" s="411">
        <v>4487256</v>
      </c>
      <c r="G38" s="411"/>
    </row>
    <row r="39" spans="1:7" ht="15" x14ac:dyDescent="0.25">
      <c r="A39" s="145"/>
      <c r="B39" s="146"/>
      <c r="C39" s="146"/>
      <c r="D39" s="146"/>
      <c r="E39" s="146"/>
      <c r="F39" s="146"/>
      <c r="G39" s="168"/>
    </row>
    <row r="40" spans="1:7" x14ac:dyDescent="0.25">
      <c r="B40" s="68" t="s">
        <v>320</v>
      </c>
      <c r="C40" s="68"/>
      <c r="D40" s="68"/>
      <c r="E40" s="68" t="s">
        <v>321</v>
      </c>
      <c r="F40" s="68"/>
    </row>
    <row r="41" spans="1:7" x14ac:dyDescent="0.25">
      <c r="B41" s="145"/>
      <c r="C41" s="145"/>
      <c r="D41" s="145"/>
      <c r="E41" s="145"/>
      <c r="F41" s="145"/>
    </row>
  </sheetData>
  <mergeCells count="5">
    <mergeCell ref="F34:G34"/>
    <mergeCell ref="F38:G38"/>
    <mergeCell ref="A5:G5"/>
    <mergeCell ref="A6:G6"/>
    <mergeCell ref="A7:G7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7"/>
  <sheetViews>
    <sheetView topLeftCell="A43" workbookViewId="0">
      <selection activeCell="A62" sqref="A62:M67"/>
    </sheetView>
  </sheetViews>
  <sheetFormatPr defaultRowHeight="15" x14ac:dyDescent="0.25"/>
  <cols>
    <col min="1" max="1" width="9.140625" style="10"/>
    <col min="2" max="2" width="59.28515625" style="10" customWidth="1"/>
    <col min="3" max="3" width="9.140625" style="10"/>
    <col min="4" max="4" width="4.7109375" style="10" hidden="1" customWidth="1"/>
    <col min="5" max="5" width="2.140625" style="10" hidden="1" customWidth="1"/>
    <col min="6" max="6" width="3.42578125" style="10" hidden="1" customWidth="1"/>
    <col min="7" max="7" width="3.140625" style="10" hidden="1" customWidth="1"/>
    <col min="8" max="8" width="3.5703125" style="10" hidden="1" customWidth="1"/>
    <col min="9" max="9" width="2.5703125" style="10" hidden="1" customWidth="1"/>
    <col min="10" max="10" width="10.5703125" style="10" customWidth="1"/>
    <col min="11" max="11" width="8.28515625" style="10" customWidth="1"/>
    <col min="12" max="12" width="3.5703125" style="10" customWidth="1"/>
    <col min="13" max="13" width="15.140625" style="27" customWidth="1"/>
    <col min="14" max="14" width="10" style="10" bestFit="1" customWidth="1"/>
    <col min="15" max="16384" width="9.140625" style="10"/>
  </cols>
  <sheetData>
    <row r="1" spans="1:15" ht="16.5" customHeight="1" x14ac:dyDescent="0.25">
      <c r="A1" s="279"/>
      <c r="L1" s="355" t="s">
        <v>46</v>
      </c>
      <c r="M1" s="355"/>
      <c r="N1" s="355"/>
      <c r="O1" s="355"/>
    </row>
    <row r="2" spans="1:15" ht="80.25" customHeight="1" x14ac:dyDescent="0.25">
      <c r="A2" s="279"/>
      <c r="L2" s="366" t="s">
        <v>183</v>
      </c>
      <c r="M2" s="366"/>
      <c r="N2" s="366"/>
      <c r="O2" s="366"/>
    </row>
    <row r="3" spans="1:15" ht="43.5" customHeight="1" thickBot="1" x14ac:dyDescent="0.35">
      <c r="A3" s="359" t="s">
        <v>434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</row>
    <row r="4" spans="1:15" ht="15.75" customHeight="1" thickBot="1" x14ac:dyDescent="0.3">
      <c r="A4" s="262" t="s">
        <v>1</v>
      </c>
      <c r="B4" s="262" t="s">
        <v>47</v>
      </c>
      <c r="C4" s="262" t="s">
        <v>4</v>
      </c>
      <c r="D4" s="265" t="s">
        <v>5</v>
      </c>
      <c r="E4" s="266"/>
      <c r="F4" s="266"/>
      <c r="G4" s="266"/>
      <c r="H4" s="266"/>
      <c r="I4" s="267"/>
      <c r="J4" s="360" t="s">
        <v>6</v>
      </c>
      <c r="K4" s="361"/>
      <c r="L4" s="362"/>
      <c r="M4" s="360" t="s">
        <v>400</v>
      </c>
      <c r="N4" s="361"/>
      <c r="O4" s="362"/>
    </row>
    <row r="5" spans="1:15" ht="15.75" customHeight="1" thickBot="1" x14ac:dyDescent="0.3">
      <c r="A5" s="263" t="s">
        <v>2</v>
      </c>
      <c r="B5" s="263"/>
      <c r="C5" s="263"/>
      <c r="D5" s="265" t="s">
        <v>7</v>
      </c>
      <c r="E5" s="266"/>
      <c r="F5" s="267"/>
      <c r="G5" s="265" t="s">
        <v>8</v>
      </c>
      <c r="H5" s="266"/>
      <c r="I5" s="267"/>
      <c r="J5" s="363"/>
      <c r="K5" s="364"/>
      <c r="L5" s="365"/>
      <c r="M5" s="363"/>
      <c r="N5" s="364"/>
      <c r="O5" s="365"/>
    </row>
    <row r="6" spans="1:15" ht="90" thickBot="1" x14ac:dyDescent="0.3">
      <c r="A6" s="11"/>
      <c r="B6" s="264"/>
      <c r="C6" s="264"/>
      <c r="D6" s="12" t="s">
        <v>9</v>
      </c>
      <c r="E6" s="12" t="s">
        <v>218</v>
      </c>
      <c r="F6" s="12" t="s">
        <v>11</v>
      </c>
      <c r="G6" s="12" t="s">
        <v>9</v>
      </c>
      <c r="H6" s="12" t="s">
        <v>218</v>
      </c>
      <c r="I6" s="12" t="s">
        <v>11</v>
      </c>
      <c r="J6" s="12" t="s">
        <v>9</v>
      </c>
      <c r="K6" s="12" t="s">
        <v>218</v>
      </c>
      <c r="L6" s="12" t="s">
        <v>11</v>
      </c>
      <c r="M6" s="25" t="s">
        <v>9</v>
      </c>
      <c r="N6" s="12" t="s">
        <v>218</v>
      </c>
      <c r="O6" s="12" t="s">
        <v>11</v>
      </c>
    </row>
    <row r="7" spans="1:15" ht="15.75" thickBot="1" x14ac:dyDescent="0.3">
      <c r="A7" s="262" t="s">
        <v>12</v>
      </c>
      <c r="B7" s="262" t="s">
        <v>13</v>
      </c>
      <c r="C7" s="262" t="s">
        <v>14</v>
      </c>
      <c r="D7" s="262">
        <v>1</v>
      </c>
      <c r="E7" s="262">
        <v>2</v>
      </c>
      <c r="F7" s="262">
        <v>3</v>
      </c>
      <c r="G7" s="262">
        <v>4</v>
      </c>
      <c r="H7" s="262">
        <v>5</v>
      </c>
      <c r="I7" s="262">
        <v>6</v>
      </c>
      <c r="J7" s="262">
        <v>7</v>
      </c>
      <c r="K7" s="262">
        <v>8</v>
      </c>
      <c r="L7" s="262">
        <v>9</v>
      </c>
      <c r="M7" s="201">
        <v>10</v>
      </c>
      <c r="N7" s="262">
        <v>11</v>
      </c>
      <c r="O7" s="262">
        <v>12</v>
      </c>
    </row>
    <row r="8" spans="1:15" ht="29.25" customHeight="1" thickBot="1" x14ac:dyDescent="0.3">
      <c r="A8" s="45"/>
      <c r="B8" s="46" t="s">
        <v>48</v>
      </c>
      <c r="C8" s="47">
        <v>1</v>
      </c>
      <c r="D8" s="221" t="s">
        <v>156</v>
      </c>
      <c r="E8" s="215"/>
      <c r="F8" s="215"/>
      <c r="G8" s="215"/>
      <c r="H8" s="215"/>
      <c r="I8" s="215"/>
      <c r="J8" s="224">
        <v>12009.521399999998</v>
      </c>
      <c r="K8" s="225">
        <v>2.5704210864260943</v>
      </c>
      <c r="L8" s="257" t="s">
        <v>222</v>
      </c>
      <c r="M8" s="202">
        <v>220893.94171046105</v>
      </c>
      <c r="N8" s="48">
        <v>20.944161870697624</v>
      </c>
      <c r="O8" s="257" t="s">
        <v>208</v>
      </c>
    </row>
    <row r="9" spans="1:15" ht="19.5" customHeight="1" thickBot="1" x14ac:dyDescent="0.3">
      <c r="A9" s="49">
        <v>1</v>
      </c>
      <c r="B9" s="50" t="s">
        <v>49</v>
      </c>
      <c r="C9" s="51">
        <v>2</v>
      </c>
      <c r="D9" s="222"/>
      <c r="E9" s="216"/>
      <c r="F9" s="216"/>
      <c r="G9" s="216"/>
      <c r="H9" s="216"/>
      <c r="I9" s="216"/>
      <c r="J9" s="226">
        <v>12009.521399999998</v>
      </c>
      <c r="K9" s="48">
        <v>2.5704210864260943</v>
      </c>
      <c r="L9" s="258"/>
      <c r="M9" s="203">
        <v>176103.64363046704</v>
      </c>
      <c r="N9" s="48">
        <v>16.69734891620832</v>
      </c>
      <c r="O9" s="258"/>
    </row>
    <row r="10" spans="1:15" ht="18.75" customHeight="1" thickBot="1" x14ac:dyDescent="0.3">
      <c r="A10" s="52" t="s">
        <v>147</v>
      </c>
      <c r="B10" s="50" t="s">
        <v>50</v>
      </c>
      <c r="C10" s="51">
        <v>3</v>
      </c>
      <c r="D10" s="222"/>
      <c r="E10" s="216"/>
      <c r="F10" s="216"/>
      <c r="G10" s="216"/>
      <c r="H10" s="216"/>
      <c r="I10" s="216"/>
      <c r="J10" s="222">
        <v>9843.869999999999</v>
      </c>
      <c r="K10" s="48">
        <v>2.1069025298574546</v>
      </c>
      <c r="L10" s="258"/>
      <c r="M10" s="203">
        <v>143542.0935187797</v>
      </c>
      <c r="N10" s="48">
        <v>13.610010390673215</v>
      </c>
      <c r="O10" s="258"/>
    </row>
    <row r="11" spans="1:15" ht="26.25" customHeight="1" thickBot="1" x14ac:dyDescent="0.3">
      <c r="A11" s="52" t="s">
        <v>143</v>
      </c>
      <c r="B11" s="50" t="s">
        <v>25</v>
      </c>
      <c r="C11" s="51">
        <v>4</v>
      </c>
      <c r="D11" s="222"/>
      <c r="E11" s="216"/>
      <c r="F11" s="216"/>
      <c r="G11" s="216"/>
      <c r="H11" s="216"/>
      <c r="I11" s="216"/>
      <c r="J11" s="227">
        <v>2165.6513999999997</v>
      </c>
      <c r="K11" s="228">
        <v>0.46351855656863999</v>
      </c>
      <c r="L11" s="258"/>
      <c r="M11" s="172">
        <v>31579.260574131535</v>
      </c>
      <c r="N11" s="48">
        <v>2.9942022859481074</v>
      </c>
      <c r="O11" s="258"/>
    </row>
    <row r="12" spans="1:15" ht="15.75" customHeight="1" thickBot="1" x14ac:dyDescent="0.3">
      <c r="A12" s="52" t="s">
        <v>144</v>
      </c>
      <c r="B12" s="50" t="s">
        <v>51</v>
      </c>
      <c r="C12" s="51">
        <v>5</v>
      </c>
      <c r="D12" s="222"/>
      <c r="E12" s="216"/>
      <c r="F12" s="216"/>
      <c r="G12" s="216"/>
      <c r="H12" s="216"/>
      <c r="I12" s="216"/>
      <c r="J12" s="229"/>
      <c r="K12" s="219"/>
      <c r="L12" s="258"/>
      <c r="M12" s="204"/>
      <c r="N12" s="48">
        <v>0</v>
      </c>
      <c r="O12" s="258"/>
    </row>
    <row r="13" spans="1:15" ht="17.25" customHeight="1" thickBot="1" x14ac:dyDescent="0.3">
      <c r="A13" s="49" t="s">
        <v>52</v>
      </c>
      <c r="B13" s="50" t="s">
        <v>53</v>
      </c>
      <c r="C13" s="53"/>
      <c r="D13" s="222"/>
      <c r="E13" s="216"/>
      <c r="F13" s="216"/>
      <c r="G13" s="216"/>
      <c r="H13" s="216"/>
      <c r="I13" s="216"/>
      <c r="J13" s="223"/>
      <c r="K13" s="218"/>
      <c r="L13" s="258"/>
      <c r="M13" s="203">
        <v>982.28953755580301</v>
      </c>
      <c r="N13" s="48">
        <v>9.31362395869961E-2</v>
      </c>
      <c r="O13" s="258"/>
    </row>
    <row r="14" spans="1:15" ht="30.75" customHeight="1" thickBot="1" x14ac:dyDescent="0.3">
      <c r="A14" s="49">
        <v>2</v>
      </c>
      <c r="B14" s="50" t="s">
        <v>54</v>
      </c>
      <c r="C14" s="51">
        <v>6</v>
      </c>
      <c r="D14" s="222"/>
      <c r="E14" s="216"/>
      <c r="F14" s="216"/>
      <c r="G14" s="216"/>
      <c r="H14" s="216"/>
      <c r="I14" s="216"/>
      <c r="J14" s="223"/>
      <c r="K14" s="218"/>
      <c r="L14" s="258"/>
      <c r="M14" s="203">
        <v>13590.952529097165</v>
      </c>
      <c r="N14" s="48">
        <v>1.2886324882530622</v>
      </c>
      <c r="O14" s="258"/>
    </row>
    <row r="15" spans="1:15" ht="34.5" customHeight="1" thickBot="1" x14ac:dyDescent="0.3">
      <c r="A15" s="49">
        <v>3</v>
      </c>
      <c r="B15" s="50" t="s">
        <v>55</v>
      </c>
      <c r="C15" s="51">
        <v>7</v>
      </c>
      <c r="D15" s="222"/>
      <c r="E15" s="216"/>
      <c r="F15" s="216"/>
      <c r="G15" s="216"/>
      <c r="H15" s="216"/>
      <c r="I15" s="216"/>
      <c r="J15" s="223"/>
      <c r="K15" s="218"/>
      <c r="L15" s="258"/>
      <c r="M15" s="203">
        <v>25200.165047749524</v>
      </c>
      <c r="N15" s="48">
        <v>2.3893653752631066</v>
      </c>
      <c r="O15" s="258"/>
    </row>
    <row r="16" spans="1:15" ht="18.75" customHeight="1" thickBot="1" x14ac:dyDescent="0.3">
      <c r="A16" s="52" t="s">
        <v>157</v>
      </c>
      <c r="B16" s="50" t="s">
        <v>56</v>
      </c>
      <c r="C16" s="51">
        <v>8</v>
      </c>
      <c r="D16" s="222"/>
      <c r="E16" s="216"/>
      <c r="F16" s="216"/>
      <c r="G16" s="216"/>
      <c r="H16" s="216"/>
      <c r="I16" s="216"/>
      <c r="J16" s="223"/>
      <c r="K16" s="218"/>
      <c r="L16" s="258"/>
      <c r="M16" s="203">
        <v>24731.341743311124</v>
      </c>
      <c r="N16" s="48">
        <v>2.3449136754976885</v>
      </c>
      <c r="O16" s="258"/>
    </row>
    <row r="17" spans="1:17" ht="15.75" thickBot="1" x14ac:dyDescent="0.3">
      <c r="A17" s="54" t="s">
        <v>159</v>
      </c>
      <c r="B17" s="50" t="s">
        <v>57</v>
      </c>
      <c r="C17" s="51">
        <v>9</v>
      </c>
      <c r="D17" s="222"/>
      <c r="E17" s="216"/>
      <c r="F17" s="216"/>
      <c r="G17" s="216"/>
      <c r="H17" s="216"/>
      <c r="I17" s="216"/>
      <c r="J17" s="223"/>
      <c r="K17" s="218"/>
      <c r="L17" s="258"/>
      <c r="M17" s="203">
        <v>6524.2299313830927</v>
      </c>
      <c r="N17" s="48">
        <v>0.61859789682981048</v>
      </c>
      <c r="O17" s="258"/>
    </row>
    <row r="18" spans="1:17" ht="15.75" thickBot="1" x14ac:dyDescent="0.3">
      <c r="A18" s="54" t="s">
        <v>160</v>
      </c>
      <c r="B18" s="50" t="s">
        <v>58</v>
      </c>
      <c r="C18" s="51">
        <v>10</v>
      </c>
      <c r="D18" s="222"/>
      <c r="E18" s="216"/>
      <c r="F18" s="216"/>
      <c r="G18" s="216"/>
      <c r="H18" s="216"/>
      <c r="I18" s="216"/>
      <c r="J18" s="223"/>
      <c r="K18" s="218"/>
      <c r="L18" s="258"/>
      <c r="M18" s="203">
        <v>18005.790415695938</v>
      </c>
      <c r="N18" s="48">
        <v>1.7072273968043017</v>
      </c>
      <c r="O18" s="258"/>
    </row>
    <row r="19" spans="1:17" ht="15.75" thickBot="1" x14ac:dyDescent="0.3">
      <c r="A19" s="54" t="s">
        <v>161</v>
      </c>
      <c r="B19" s="50" t="s">
        <v>59</v>
      </c>
      <c r="C19" s="51">
        <v>11</v>
      </c>
      <c r="D19" s="222"/>
      <c r="E19" s="216"/>
      <c r="F19" s="216"/>
      <c r="G19" s="216"/>
      <c r="H19" s="216"/>
      <c r="I19" s="216"/>
      <c r="J19" s="223"/>
      <c r="K19" s="218"/>
      <c r="L19" s="258"/>
      <c r="M19" s="204"/>
      <c r="N19" s="55"/>
      <c r="O19" s="258"/>
    </row>
    <row r="20" spans="1:17" ht="15.75" thickBot="1" x14ac:dyDescent="0.3">
      <c r="A20" s="54" t="s">
        <v>162</v>
      </c>
      <c r="B20" s="50" t="s">
        <v>60</v>
      </c>
      <c r="C20" s="51">
        <v>12</v>
      </c>
      <c r="D20" s="222"/>
      <c r="E20" s="216"/>
      <c r="F20" s="216"/>
      <c r="G20" s="216"/>
      <c r="H20" s="216"/>
      <c r="I20" s="216"/>
      <c r="J20" s="223"/>
      <c r="K20" s="218"/>
      <c r="L20" s="258"/>
      <c r="M20" s="204"/>
      <c r="N20" s="55"/>
      <c r="O20" s="258"/>
    </row>
    <row r="21" spans="1:17" ht="15.75" thickBot="1" x14ac:dyDescent="0.3">
      <c r="A21" s="54" t="s">
        <v>163</v>
      </c>
      <c r="B21" s="50" t="s">
        <v>61</v>
      </c>
      <c r="C21" s="51">
        <v>13</v>
      </c>
      <c r="D21" s="222"/>
      <c r="E21" s="216"/>
      <c r="F21" s="216"/>
      <c r="G21" s="216"/>
      <c r="H21" s="216"/>
      <c r="I21" s="216"/>
      <c r="J21" s="223"/>
      <c r="K21" s="218"/>
      <c r="L21" s="258"/>
      <c r="M21" s="203">
        <v>201.32139623209414</v>
      </c>
      <c r="N21" s="48">
        <v>1.9088381863576254E-2</v>
      </c>
      <c r="O21" s="258"/>
    </row>
    <row r="22" spans="1:17" ht="15.75" thickBot="1" x14ac:dyDescent="0.3">
      <c r="A22" s="54" t="s">
        <v>164</v>
      </c>
      <c r="B22" s="50" t="s">
        <v>62</v>
      </c>
      <c r="C22" s="51">
        <v>14</v>
      </c>
      <c r="D22" s="222"/>
      <c r="E22" s="216"/>
      <c r="F22" s="216"/>
      <c r="G22" s="216"/>
      <c r="H22" s="216"/>
      <c r="I22" s="216"/>
      <c r="J22" s="223"/>
      <c r="K22" s="218"/>
      <c r="L22" s="258"/>
      <c r="M22" s="203"/>
      <c r="N22" s="48">
        <v>0</v>
      </c>
      <c r="O22" s="258"/>
    </row>
    <row r="23" spans="1:17" ht="17.25" customHeight="1" thickBot="1" x14ac:dyDescent="0.3">
      <c r="A23" s="54" t="s">
        <v>165</v>
      </c>
      <c r="B23" s="50" t="s">
        <v>63</v>
      </c>
      <c r="C23" s="51">
        <v>15</v>
      </c>
      <c r="D23" s="222"/>
      <c r="E23" s="216"/>
      <c r="F23" s="216"/>
      <c r="G23" s="216"/>
      <c r="H23" s="216"/>
      <c r="I23" s="216"/>
      <c r="J23" s="223"/>
      <c r="K23" s="218"/>
      <c r="L23" s="258"/>
      <c r="M23" s="203"/>
      <c r="N23" s="48">
        <v>0</v>
      </c>
      <c r="O23" s="258"/>
    </row>
    <row r="24" spans="1:17" ht="30.75" customHeight="1" thickBot="1" x14ac:dyDescent="0.3">
      <c r="A24" s="52" t="s">
        <v>158</v>
      </c>
      <c r="B24" s="50" t="s">
        <v>64</v>
      </c>
      <c r="C24" s="51">
        <v>16</v>
      </c>
      <c r="D24" s="222"/>
      <c r="E24" s="216"/>
      <c r="F24" s="216"/>
      <c r="G24" s="216"/>
      <c r="H24" s="216"/>
      <c r="I24" s="216"/>
      <c r="J24" s="223"/>
      <c r="K24" s="218"/>
      <c r="L24" s="258"/>
      <c r="M24" s="203">
        <v>453.41963483909905</v>
      </c>
      <c r="N24" s="48">
        <v>4.2991193664651629E-2</v>
      </c>
      <c r="O24" s="258"/>
    </row>
    <row r="25" spans="1:17" ht="34.5" customHeight="1" thickBot="1" x14ac:dyDescent="0.3">
      <c r="A25" s="52" t="s">
        <v>166</v>
      </c>
      <c r="B25" s="50" t="s">
        <v>65</v>
      </c>
      <c r="C25" s="51">
        <v>17</v>
      </c>
      <c r="D25" s="222"/>
      <c r="E25" s="216"/>
      <c r="F25" s="216"/>
      <c r="G25" s="216"/>
      <c r="H25" s="216"/>
      <c r="I25" s="216"/>
      <c r="J25" s="223"/>
      <c r="K25" s="218"/>
      <c r="L25" s="258"/>
      <c r="M25" s="203">
        <v>12.655887944491093</v>
      </c>
      <c r="N25" s="48">
        <v>1.1999739045549347E-3</v>
      </c>
      <c r="O25" s="258"/>
    </row>
    <row r="26" spans="1:17" ht="31.5" customHeight="1" thickBot="1" x14ac:dyDescent="0.3">
      <c r="A26" s="52" t="s">
        <v>167</v>
      </c>
      <c r="B26" s="50" t="s">
        <v>66</v>
      </c>
      <c r="C26" s="51">
        <v>18</v>
      </c>
      <c r="D26" s="222"/>
      <c r="E26" s="216"/>
      <c r="F26" s="216"/>
      <c r="G26" s="216"/>
      <c r="H26" s="216"/>
      <c r="I26" s="216"/>
      <c r="J26" s="223"/>
      <c r="K26" s="218"/>
      <c r="L26" s="258"/>
      <c r="M26" s="203">
        <v>2.7477816548075129</v>
      </c>
      <c r="N26" s="48">
        <v>2.6053219621141149E-4</v>
      </c>
      <c r="O26" s="258"/>
    </row>
    <row r="27" spans="1:17" ht="18" customHeight="1" thickBot="1" x14ac:dyDescent="0.3">
      <c r="A27" s="49">
        <v>4</v>
      </c>
      <c r="B27" s="50" t="s">
        <v>67</v>
      </c>
      <c r="C27" s="51">
        <v>19</v>
      </c>
      <c r="D27" s="222"/>
      <c r="E27" s="216"/>
      <c r="F27" s="216"/>
      <c r="G27" s="216"/>
      <c r="H27" s="216"/>
      <c r="I27" s="216"/>
      <c r="J27" s="223"/>
      <c r="K27" s="218"/>
      <c r="L27" s="258"/>
      <c r="M27" s="203">
        <v>87.659259666848769</v>
      </c>
      <c r="N27" s="48">
        <v>8.311453495336173E-3</v>
      </c>
      <c r="O27" s="258"/>
    </row>
    <row r="28" spans="1:17" ht="23.25" customHeight="1" thickBot="1" x14ac:dyDescent="0.3">
      <c r="A28" s="49">
        <v>5</v>
      </c>
      <c r="B28" s="50" t="s">
        <v>68</v>
      </c>
      <c r="C28" s="51">
        <v>20</v>
      </c>
      <c r="D28" s="222"/>
      <c r="E28" s="216"/>
      <c r="F28" s="216"/>
      <c r="G28" s="216"/>
      <c r="H28" s="216"/>
      <c r="I28" s="216"/>
      <c r="J28" s="223"/>
      <c r="K28" s="218"/>
      <c r="L28" s="258"/>
      <c r="M28" s="203">
        <v>10.009852658381542</v>
      </c>
      <c r="N28" s="48">
        <v>9.4908883763672491E-4</v>
      </c>
      <c r="O28" s="258"/>
    </row>
    <row r="29" spans="1:17" ht="15.75" thickBot="1" x14ac:dyDescent="0.3">
      <c r="A29" s="56" t="s">
        <v>206</v>
      </c>
      <c r="B29" s="57" t="s">
        <v>235</v>
      </c>
      <c r="C29" s="173">
        <v>21</v>
      </c>
      <c r="D29" s="222"/>
      <c r="E29" s="216"/>
      <c r="F29" s="216"/>
      <c r="G29" s="216"/>
      <c r="H29" s="216"/>
      <c r="I29" s="216"/>
      <c r="J29" s="223"/>
      <c r="K29" s="218"/>
      <c r="L29" s="258"/>
      <c r="M29" s="203">
        <v>2.8834745760325755</v>
      </c>
      <c r="N29" s="48">
        <v>2.7339798367864173E-4</v>
      </c>
      <c r="O29" s="258"/>
    </row>
    <row r="30" spans="1:17" ht="15.75" thickBot="1" x14ac:dyDescent="0.3">
      <c r="A30" s="56" t="s">
        <v>204</v>
      </c>
      <c r="B30" s="57" t="s">
        <v>211</v>
      </c>
      <c r="C30" s="51">
        <v>22</v>
      </c>
      <c r="D30" s="222"/>
      <c r="E30" s="216"/>
      <c r="F30" s="216"/>
      <c r="G30" s="216"/>
      <c r="H30" s="216"/>
      <c r="I30" s="216"/>
      <c r="J30" s="223"/>
      <c r="K30" s="218"/>
      <c r="L30" s="258"/>
      <c r="M30" s="203">
        <v>97.215052007782845</v>
      </c>
      <c r="N30" s="48">
        <v>9.2174903926886074E-3</v>
      </c>
      <c r="O30" s="258"/>
    </row>
    <row r="31" spans="1:17" ht="15.75" thickBot="1" x14ac:dyDescent="0.3">
      <c r="A31" s="56" t="s">
        <v>205</v>
      </c>
      <c r="B31" s="57"/>
      <c r="C31" s="51">
        <v>23</v>
      </c>
      <c r="D31" s="222"/>
      <c r="E31" s="216"/>
      <c r="F31" s="216"/>
      <c r="G31" s="216"/>
      <c r="H31" s="216"/>
      <c r="I31" s="216"/>
      <c r="J31" s="223"/>
      <c r="K31" s="218"/>
      <c r="L31" s="258"/>
      <c r="M31" s="203"/>
      <c r="N31" s="55"/>
      <c r="O31" s="258"/>
    </row>
    <row r="32" spans="1:17" ht="15" customHeight="1" thickBot="1" x14ac:dyDescent="0.3">
      <c r="A32" s="49">
        <v>6</v>
      </c>
      <c r="B32" s="50" t="s">
        <v>69</v>
      </c>
      <c r="C32" s="51">
        <v>24</v>
      </c>
      <c r="D32" s="222"/>
      <c r="E32" s="216"/>
      <c r="F32" s="216"/>
      <c r="G32" s="216"/>
      <c r="H32" s="216"/>
      <c r="I32" s="216"/>
      <c r="J32" s="223"/>
      <c r="K32" s="218"/>
      <c r="L32" s="258"/>
      <c r="M32" s="203">
        <v>89.048479553947175</v>
      </c>
      <c r="N32" s="48">
        <v>8.4431730253698174E-3</v>
      </c>
      <c r="O32" s="258"/>
      <c r="Q32" s="10" t="s">
        <v>367</v>
      </c>
    </row>
    <row r="33" spans="1:17" ht="27" customHeight="1" thickBot="1" x14ac:dyDescent="0.3">
      <c r="A33" s="49">
        <v>7</v>
      </c>
      <c r="B33" s="50" t="s">
        <v>70</v>
      </c>
      <c r="C33" s="51">
        <v>25</v>
      </c>
      <c r="D33" s="222"/>
      <c r="E33" s="216"/>
      <c r="F33" s="216"/>
      <c r="G33" s="216"/>
      <c r="H33" s="216"/>
      <c r="I33" s="216"/>
      <c r="J33" s="223"/>
      <c r="K33" s="218"/>
      <c r="L33" s="258"/>
      <c r="M33" s="203">
        <v>13.294407946930779</v>
      </c>
      <c r="N33" s="48">
        <v>1.26051547570542E-3</v>
      </c>
      <c r="O33" s="258"/>
    </row>
    <row r="34" spans="1:17" ht="15.75" thickBot="1" x14ac:dyDescent="0.3">
      <c r="A34" s="52" t="s">
        <v>168</v>
      </c>
      <c r="B34" s="50" t="s">
        <v>71</v>
      </c>
      <c r="C34" s="51">
        <v>26</v>
      </c>
      <c r="D34" s="222"/>
      <c r="E34" s="216"/>
      <c r="F34" s="216"/>
      <c r="G34" s="216"/>
      <c r="H34" s="216"/>
      <c r="I34" s="216"/>
      <c r="J34" s="223"/>
      <c r="K34" s="218"/>
      <c r="L34" s="258"/>
      <c r="M34" s="203">
        <v>13.294407946930779</v>
      </c>
      <c r="N34" s="48">
        <v>1.26051547570542E-3</v>
      </c>
      <c r="O34" s="258"/>
      <c r="Q34" s="10" t="s">
        <v>368</v>
      </c>
    </row>
    <row r="35" spans="1:17" ht="15.75" thickBot="1" x14ac:dyDescent="0.3">
      <c r="A35" s="52" t="s">
        <v>169</v>
      </c>
      <c r="B35" s="50" t="s">
        <v>72</v>
      </c>
      <c r="C35" s="51">
        <v>27</v>
      </c>
      <c r="D35" s="222"/>
      <c r="E35" s="216"/>
      <c r="F35" s="216"/>
      <c r="G35" s="216"/>
      <c r="H35" s="216"/>
      <c r="I35" s="216"/>
      <c r="J35" s="223"/>
      <c r="K35" s="218"/>
      <c r="L35" s="258"/>
      <c r="M35" s="204"/>
      <c r="N35" s="55"/>
      <c r="O35" s="258"/>
    </row>
    <row r="36" spans="1:17" ht="15.75" thickBot="1" x14ac:dyDescent="0.3">
      <c r="A36" s="52" t="s">
        <v>170</v>
      </c>
      <c r="B36" s="50" t="s">
        <v>73</v>
      </c>
      <c r="C36" s="51">
        <v>28</v>
      </c>
      <c r="D36" s="222"/>
      <c r="E36" s="216"/>
      <c r="F36" s="216"/>
      <c r="G36" s="216"/>
      <c r="H36" s="216"/>
      <c r="I36" s="216"/>
      <c r="J36" s="223"/>
      <c r="K36" s="218"/>
      <c r="L36" s="258"/>
      <c r="M36" s="204"/>
      <c r="N36" s="55"/>
      <c r="O36" s="258"/>
    </row>
    <row r="37" spans="1:17" ht="30" customHeight="1" thickBot="1" x14ac:dyDescent="0.3">
      <c r="A37" s="49">
        <v>8</v>
      </c>
      <c r="B37" s="50" t="s">
        <v>74</v>
      </c>
      <c r="C37" s="51">
        <v>29</v>
      </c>
      <c r="D37" s="222"/>
      <c r="E37" s="216"/>
      <c r="F37" s="216"/>
      <c r="G37" s="216"/>
      <c r="H37" s="216"/>
      <c r="I37" s="216"/>
      <c r="J37" s="223"/>
      <c r="K37" s="218"/>
      <c r="L37" s="258"/>
      <c r="M37" s="204">
        <v>0</v>
      </c>
      <c r="N37" s="55"/>
      <c r="O37" s="258"/>
    </row>
    <row r="38" spans="1:17" ht="15.75" thickBot="1" x14ac:dyDescent="0.3">
      <c r="A38" s="52" t="s">
        <v>150</v>
      </c>
      <c r="B38" s="57"/>
      <c r="C38" s="51">
        <v>30</v>
      </c>
      <c r="D38" s="222"/>
      <c r="E38" s="216"/>
      <c r="F38" s="216"/>
      <c r="G38" s="216"/>
      <c r="H38" s="216"/>
      <c r="I38" s="216"/>
      <c r="J38" s="223"/>
      <c r="K38" s="218"/>
      <c r="L38" s="258"/>
      <c r="M38" s="204"/>
      <c r="N38" s="55"/>
      <c r="O38" s="258"/>
    </row>
    <row r="39" spans="1:17" ht="15.75" thickBot="1" x14ac:dyDescent="0.3">
      <c r="A39" s="52" t="s">
        <v>151</v>
      </c>
      <c r="B39" s="57"/>
      <c r="C39" s="51">
        <v>31</v>
      </c>
      <c r="D39" s="222"/>
      <c r="E39" s="216"/>
      <c r="F39" s="216"/>
      <c r="G39" s="216"/>
      <c r="H39" s="216"/>
      <c r="I39" s="216"/>
      <c r="J39" s="223"/>
      <c r="K39" s="218"/>
      <c r="L39" s="258"/>
      <c r="M39" s="204"/>
      <c r="N39" s="55"/>
      <c r="O39" s="258"/>
    </row>
    <row r="40" spans="1:17" ht="23.25" customHeight="1" thickBot="1" x14ac:dyDescent="0.3">
      <c r="A40" s="49">
        <v>9</v>
      </c>
      <c r="B40" s="50" t="s">
        <v>75</v>
      </c>
      <c r="C40" s="51">
        <v>32</v>
      </c>
      <c r="D40" s="222"/>
      <c r="E40" s="216"/>
      <c r="F40" s="216"/>
      <c r="G40" s="216"/>
      <c r="H40" s="216"/>
      <c r="I40" s="216"/>
      <c r="J40" s="223"/>
      <c r="K40" s="218"/>
      <c r="L40" s="258"/>
      <c r="M40" s="203">
        <v>96.698337604161594</v>
      </c>
      <c r="N40" s="48">
        <v>9.168497876069253E-3</v>
      </c>
      <c r="O40" s="258"/>
    </row>
    <row r="41" spans="1:17" ht="19.5" customHeight="1" thickBot="1" x14ac:dyDescent="0.3">
      <c r="A41" s="52" t="s">
        <v>171</v>
      </c>
      <c r="B41" s="50" t="s">
        <v>76</v>
      </c>
      <c r="C41" s="51">
        <v>33</v>
      </c>
      <c r="D41" s="222"/>
      <c r="E41" s="216"/>
      <c r="F41" s="216"/>
      <c r="G41" s="216"/>
      <c r="H41" s="216"/>
      <c r="I41" s="216"/>
      <c r="J41" s="223"/>
      <c r="K41" s="218"/>
      <c r="L41" s="258"/>
      <c r="M41" s="203">
        <v>56.206212981390742</v>
      </c>
      <c r="N41" s="48">
        <v>5.329218237973091E-3</v>
      </c>
      <c r="O41" s="258"/>
    </row>
    <row r="42" spans="1:17" ht="16.5" customHeight="1" thickBot="1" x14ac:dyDescent="0.3">
      <c r="A42" s="52" t="s">
        <v>172</v>
      </c>
      <c r="B42" s="50" t="s">
        <v>77</v>
      </c>
      <c r="C42" s="51">
        <v>34</v>
      </c>
      <c r="D42" s="222"/>
      <c r="E42" s="216"/>
      <c r="F42" s="216"/>
      <c r="G42" s="216"/>
      <c r="H42" s="216"/>
      <c r="I42" s="216"/>
      <c r="J42" s="223"/>
      <c r="K42" s="218"/>
      <c r="L42" s="258"/>
      <c r="M42" s="203">
        <v>40.492124622770859</v>
      </c>
      <c r="N42" s="48">
        <v>3.8392796380961633E-3</v>
      </c>
      <c r="O42" s="258"/>
    </row>
    <row r="43" spans="1:17" ht="15" customHeight="1" thickBot="1" x14ac:dyDescent="0.3">
      <c r="A43" s="52" t="s">
        <v>173</v>
      </c>
      <c r="B43" s="50" t="s">
        <v>78</v>
      </c>
      <c r="C43" s="51">
        <v>35</v>
      </c>
      <c r="D43" s="222"/>
      <c r="E43" s="216"/>
      <c r="F43" s="216"/>
      <c r="G43" s="216"/>
      <c r="H43" s="216"/>
      <c r="I43" s="216"/>
      <c r="J43" s="223"/>
      <c r="K43" s="218"/>
      <c r="L43" s="258"/>
      <c r="M43" s="204"/>
      <c r="N43" s="55"/>
      <c r="O43" s="258"/>
    </row>
    <row r="44" spans="1:17" ht="15.75" thickBot="1" x14ac:dyDescent="0.3">
      <c r="A44" s="52" t="s">
        <v>174</v>
      </c>
      <c r="B44" s="57"/>
      <c r="C44" s="51">
        <v>36</v>
      </c>
      <c r="D44" s="222"/>
      <c r="E44" s="216"/>
      <c r="F44" s="216"/>
      <c r="G44" s="216"/>
      <c r="H44" s="216"/>
      <c r="I44" s="216"/>
      <c r="J44" s="223"/>
      <c r="K44" s="218"/>
      <c r="L44" s="258"/>
      <c r="M44" s="204"/>
      <c r="N44" s="48"/>
      <c r="O44" s="258"/>
    </row>
    <row r="45" spans="1:17" ht="18.75" customHeight="1" thickBot="1" x14ac:dyDescent="0.3">
      <c r="A45" s="49">
        <v>10</v>
      </c>
      <c r="B45" s="50" t="s">
        <v>79</v>
      </c>
      <c r="C45" s="51">
        <v>37</v>
      </c>
      <c r="D45" s="222"/>
      <c r="E45" s="216"/>
      <c r="F45" s="216"/>
      <c r="G45" s="216"/>
      <c r="H45" s="216"/>
      <c r="I45" s="216"/>
      <c r="J45" s="223"/>
      <c r="K45" s="218"/>
      <c r="L45" s="258"/>
      <c r="M45" s="205">
        <v>2719.9684647238228</v>
      </c>
      <c r="N45" s="48">
        <v>0.25789507565146047</v>
      </c>
      <c r="O45" s="258"/>
    </row>
    <row r="46" spans="1:17" ht="15.75" thickBot="1" x14ac:dyDescent="0.3">
      <c r="A46" s="52" t="s">
        <v>175</v>
      </c>
      <c r="B46" s="50" t="s">
        <v>80</v>
      </c>
      <c r="C46" s="51">
        <v>38</v>
      </c>
      <c r="D46" s="222"/>
      <c r="E46" s="216"/>
      <c r="F46" s="216"/>
      <c r="G46" s="216"/>
      <c r="H46" s="216"/>
      <c r="I46" s="216"/>
      <c r="J46" s="222"/>
      <c r="K46" s="220"/>
      <c r="L46" s="258"/>
      <c r="M46" s="204">
        <v>18819.330000000002</v>
      </c>
      <c r="N46" s="55"/>
      <c r="O46" s="258"/>
    </row>
    <row r="47" spans="1:17" ht="15.75" thickBot="1" x14ac:dyDescent="0.3">
      <c r="A47" s="52" t="s">
        <v>176</v>
      </c>
      <c r="B47" s="50" t="s">
        <v>81</v>
      </c>
      <c r="C47" s="51">
        <v>39</v>
      </c>
      <c r="D47" s="222"/>
      <c r="E47" s="216"/>
      <c r="F47" s="216"/>
      <c r="G47" s="216"/>
      <c r="H47" s="216"/>
      <c r="I47" s="216"/>
      <c r="J47" s="223"/>
      <c r="K47" s="218"/>
      <c r="L47" s="258"/>
      <c r="M47" s="204">
        <v>496537</v>
      </c>
      <c r="N47" s="55"/>
      <c r="O47" s="258"/>
    </row>
    <row r="48" spans="1:17" ht="15.75" thickBot="1" x14ac:dyDescent="0.3">
      <c r="A48" s="52" t="s">
        <v>177</v>
      </c>
      <c r="B48" s="50" t="s">
        <v>82</v>
      </c>
      <c r="C48" s="51">
        <v>40</v>
      </c>
      <c r="D48" s="222"/>
      <c r="E48" s="216"/>
      <c r="F48" s="216"/>
      <c r="G48" s="216"/>
      <c r="H48" s="216"/>
      <c r="I48" s="216"/>
      <c r="J48" s="223"/>
      <c r="K48" s="218"/>
      <c r="L48" s="258"/>
      <c r="M48" s="204"/>
      <c r="N48" s="55"/>
      <c r="O48" s="258"/>
    </row>
    <row r="49" spans="1:15" ht="15.75" thickBot="1" x14ac:dyDescent="0.3">
      <c r="A49" s="52" t="s">
        <v>178</v>
      </c>
      <c r="B49" s="57"/>
      <c r="C49" s="51">
        <v>41</v>
      </c>
      <c r="D49" s="222"/>
      <c r="E49" s="216"/>
      <c r="F49" s="216"/>
      <c r="G49" s="216"/>
      <c r="H49" s="216"/>
      <c r="I49" s="216"/>
      <c r="J49" s="223"/>
      <c r="K49" s="218"/>
      <c r="L49" s="258"/>
      <c r="M49" s="204"/>
      <c r="N49" s="55"/>
      <c r="O49" s="258"/>
    </row>
    <row r="50" spans="1:15" ht="11.25" customHeight="1" thickBot="1" x14ac:dyDescent="0.3">
      <c r="A50" s="49">
        <v>11</v>
      </c>
      <c r="B50" s="50" t="s">
        <v>83</v>
      </c>
      <c r="C50" s="51">
        <v>42</v>
      </c>
      <c r="D50" s="222"/>
      <c r="E50" s="216"/>
      <c r="F50" s="216"/>
      <c r="G50" s="216"/>
      <c r="H50" s="216"/>
      <c r="I50" s="216"/>
      <c r="J50" s="223"/>
      <c r="K50" s="218"/>
      <c r="L50" s="258"/>
      <c r="M50" s="203">
        <v>2982.5017009932244</v>
      </c>
      <c r="N50" s="48">
        <v>0.28278728661155872</v>
      </c>
      <c r="O50" s="258"/>
    </row>
    <row r="51" spans="1:15" ht="15.75" customHeight="1" thickBot="1" x14ac:dyDescent="0.3">
      <c r="A51" s="52" t="s">
        <v>179</v>
      </c>
      <c r="B51" s="57" t="s">
        <v>212</v>
      </c>
      <c r="C51" s="51">
        <v>43</v>
      </c>
      <c r="D51" s="222"/>
      <c r="E51" s="216"/>
      <c r="F51" s="216"/>
      <c r="G51" s="216"/>
      <c r="H51" s="216"/>
      <c r="I51" s="216"/>
      <c r="J51" s="223"/>
      <c r="K51" s="218"/>
      <c r="L51" s="258"/>
      <c r="M51" s="203">
        <v>116.37868764615217</v>
      </c>
      <c r="N51" s="48">
        <v>1.1034499423054737E-2</v>
      </c>
      <c r="O51" s="258"/>
    </row>
    <row r="52" spans="1:15" ht="14.25" customHeight="1" thickBot="1" x14ac:dyDescent="0.3">
      <c r="A52" s="52" t="s">
        <v>180</v>
      </c>
      <c r="B52" s="57" t="s">
        <v>213</v>
      </c>
      <c r="C52" s="51">
        <v>44</v>
      </c>
      <c r="D52" s="222"/>
      <c r="E52" s="216"/>
      <c r="F52" s="216"/>
      <c r="G52" s="216"/>
      <c r="H52" s="216"/>
      <c r="I52" s="216"/>
      <c r="J52" s="223"/>
      <c r="K52" s="218"/>
      <c r="L52" s="258"/>
      <c r="M52" s="203">
        <v>2862.2725570911593</v>
      </c>
      <c r="N52" s="48">
        <v>0.27138770438688697</v>
      </c>
      <c r="O52" s="258"/>
    </row>
    <row r="53" spans="1:15" ht="15.75" thickBot="1" x14ac:dyDescent="0.3">
      <c r="A53" s="52" t="s">
        <v>181</v>
      </c>
      <c r="B53" s="57" t="s">
        <v>214</v>
      </c>
      <c r="C53" s="51">
        <v>45</v>
      </c>
      <c r="D53" s="222"/>
      <c r="E53" s="216"/>
      <c r="F53" s="216"/>
      <c r="G53" s="216"/>
      <c r="H53" s="216"/>
      <c r="I53" s="216"/>
      <c r="J53" s="223"/>
      <c r="K53" s="218"/>
      <c r="L53" s="258"/>
      <c r="M53" s="203">
        <v>3.8504562559126754</v>
      </c>
      <c r="N53" s="48">
        <v>3.6508280161699086E-4</v>
      </c>
      <c r="O53" s="258"/>
    </row>
    <row r="54" spans="1:15" ht="30" customHeight="1" thickBot="1" x14ac:dyDescent="0.3">
      <c r="A54" s="49">
        <v>12</v>
      </c>
      <c r="B54" s="50" t="s">
        <v>84</v>
      </c>
      <c r="C54" s="51">
        <v>46</v>
      </c>
      <c r="D54" s="222"/>
      <c r="E54" s="216"/>
      <c r="F54" s="216"/>
      <c r="G54" s="216"/>
      <c r="H54" s="216"/>
      <c r="I54" s="216"/>
      <c r="J54" s="223"/>
      <c r="K54" s="218"/>
      <c r="L54" s="258"/>
      <c r="M54" s="204"/>
      <c r="N54" s="55"/>
      <c r="O54" s="258"/>
    </row>
    <row r="55" spans="1:15" ht="15.75" thickBot="1" x14ac:dyDescent="0.3">
      <c r="A55" s="52" t="s">
        <v>182</v>
      </c>
      <c r="B55" s="57"/>
      <c r="C55" s="51">
        <v>47</v>
      </c>
      <c r="D55" s="222"/>
      <c r="E55" s="216"/>
      <c r="F55" s="216"/>
      <c r="G55" s="216"/>
      <c r="H55" s="216"/>
      <c r="I55" s="216"/>
      <c r="J55" s="223"/>
      <c r="K55" s="218"/>
      <c r="L55" s="258"/>
      <c r="M55" s="204"/>
      <c r="N55" s="55"/>
      <c r="O55" s="258"/>
    </row>
    <row r="56" spans="1:15" ht="26.25" customHeight="1" thickBot="1" x14ac:dyDescent="0.3">
      <c r="A56" s="58" t="s">
        <v>207</v>
      </c>
      <c r="B56" s="59" t="s">
        <v>442</v>
      </c>
      <c r="C56" s="259">
        <v>48</v>
      </c>
      <c r="D56" s="223"/>
      <c r="E56" s="217"/>
      <c r="F56" s="217"/>
      <c r="G56" s="217"/>
      <c r="H56" s="217"/>
      <c r="I56" s="217"/>
      <c r="J56" s="218">
        <v>4.6722000000000001</v>
      </c>
      <c r="K56" s="218">
        <v>4672.2</v>
      </c>
      <c r="L56" s="259"/>
      <c r="M56" s="218">
        <v>10.546802639999999</v>
      </c>
      <c r="N56" s="218">
        <v>10546.80264</v>
      </c>
      <c r="O56" s="259"/>
    </row>
    <row r="57" spans="1:15" ht="59.25" customHeight="1" x14ac:dyDescent="0.25">
      <c r="A57" s="358" t="s">
        <v>220</v>
      </c>
      <c r="B57" s="358"/>
      <c r="C57" s="256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15" ht="15" customHeight="1" x14ac:dyDescent="0.25">
      <c r="A58" s="357" t="s">
        <v>42</v>
      </c>
      <c r="B58" s="357"/>
      <c r="C58" s="255"/>
      <c r="E58" s="255"/>
      <c r="F58" s="255"/>
      <c r="G58" s="255"/>
      <c r="H58" s="255"/>
      <c r="I58" s="255"/>
      <c r="J58" s="255"/>
      <c r="K58" s="255"/>
      <c r="L58" s="255"/>
      <c r="N58" s="367" t="s">
        <v>221</v>
      </c>
      <c r="O58" s="367"/>
    </row>
    <row r="59" spans="1:15" ht="44.25" customHeight="1" x14ac:dyDescent="0.25">
      <c r="A59" s="355" t="s">
        <v>437</v>
      </c>
      <c r="B59" s="355"/>
      <c r="C59" s="256"/>
      <c r="N59" s="357" t="s">
        <v>45</v>
      </c>
      <c r="O59" s="357"/>
    </row>
    <row r="64" spans="1:15" x14ac:dyDescent="0.25">
      <c r="D64" s="276"/>
      <c r="E64" s="276"/>
      <c r="F64" s="276"/>
      <c r="G64" s="276"/>
      <c r="H64" s="276"/>
      <c r="I64" s="276"/>
      <c r="J64" s="276"/>
      <c r="K64" s="276"/>
    </row>
    <row r="65" spans="4:11" x14ac:dyDescent="0.25">
      <c r="D65" s="276"/>
      <c r="E65" s="276"/>
      <c r="F65" s="276"/>
      <c r="G65" s="276"/>
      <c r="H65" s="276"/>
      <c r="I65" s="276"/>
      <c r="J65" s="276"/>
      <c r="K65" s="276"/>
    </row>
    <row r="66" spans="4:11" x14ac:dyDescent="0.25">
      <c r="D66" s="277"/>
      <c r="E66" s="277"/>
      <c r="F66" s="277"/>
      <c r="G66" s="277"/>
      <c r="H66" s="277"/>
      <c r="I66" s="277"/>
      <c r="J66" s="277"/>
      <c r="K66" s="277"/>
    </row>
    <row r="67" spans="4:11" x14ac:dyDescent="0.25">
      <c r="D67" s="60"/>
    </row>
  </sheetData>
  <mergeCells count="10">
    <mergeCell ref="N58:O58"/>
    <mergeCell ref="A57:B57"/>
    <mergeCell ref="A58:B58"/>
    <mergeCell ref="N59:O59"/>
    <mergeCell ref="A59:B59"/>
    <mergeCell ref="L1:O1"/>
    <mergeCell ref="A3:O3"/>
    <mergeCell ref="J4:L5"/>
    <mergeCell ref="M4:O5"/>
    <mergeCell ref="L2:O2"/>
  </mergeCells>
  <pageMargins left="0.31496062992125984" right="0.11811023622047245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9"/>
  <sheetViews>
    <sheetView topLeftCell="A13" workbookViewId="0">
      <selection activeCell="M41" sqref="M41"/>
    </sheetView>
  </sheetViews>
  <sheetFormatPr defaultRowHeight="15" x14ac:dyDescent="0.25"/>
  <cols>
    <col min="1" max="1" width="7.28515625" style="10" customWidth="1"/>
    <col min="2" max="2" width="57.7109375" style="10" customWidth="1"/>
    <col min="3" max="3" width="4.5703125" style="10" customWidth="1"/>
    <col min="4" max="4" width="3.28515625" style="10" hidden="1" customWidth="1"/>
    <col min="5" max="5" width="3.5703125" style="10" hidden="1" customWidth="1"/>
    <col min="6" max="6" width="3.42578125" style="10" hidden="1" customWidth="1"/>
    <col min="7" max="7" width="3.7109375" style="10" hidden="1" customWidth="1"/>
    <col min="8" max="8" width="3" style="10" hidden="1" customWidth="1"/>
    <col min="9" max="9" width="2.5703125" style="10" hidden="1" customWidth="1"/>
    <col min="10" max="10" width="9.5703125" style="10" customWidth="1"/>
    <col min="11" max="11" width="5.85546875" style="10" customWidth="1"/>
    <col min="12" max="12" width="3" style="10" customWidth="1"/>
    <col min="13" max="13" width="14.42578125" style="27" customWidth="1"/>
    <col min="14" max="14" width="9.140625" style="10"/>
    <col min="15" max="15" width="5.42578125" style="10" customWidth="1"/>
    <col min="16" max="16384" width="9.140625" style="10"/>
  </cols>
  <sheetData>
    <row r="1" spans="1:15" ht="15" customHeight="1" x14ac:dyDescent="0.25">
      <c r="A1" s="279"/>
      <c r="B1" s="61"/>
      <c r="M1" s="355" t="s">
        <v>85</v>
      </c>
      <c r="N1" s="355"/>
      <c r="O1" s="355"/>
    </row>
    <row r="2" spans="1:15" ht="66" customHeight="1" x14ac:dyDescent="0.25">
      <c r="A2" s="368" t="s">
        <v>183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</row>
    <row r="3" spans="1:15" ht="39" customHeight="1" thickBot="1" x14ac:dyDescent="0.35">
      <c r="A3" s="359" t="s">
        <v>435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</row>
    <row r="4" spans="1:15" ht="15.75" customHeight="1" thickBot="1" x14ac:dyDescent="0.3">
      <c r="A4" s="262" t="s">
        <v>382</v>
      </c>
      <c r="B4" s="262" t="s">
        <v>86</v>
      </c>
      <c r="C4" s="262" t="s">
        <v>4</v>
      </c>
      <c r="D4" s="265" t="s">
        <v>5</v>
      </c>
      <c r="E4" s="266"/>
      <c r="F4" s="266"/>
      <c r="G4" s="266"/>
      <c r="H4" s="266"/>
      <c r="I4" s="267"/>
      <c r="J4" s="360" t="s">
        <v>6</v>
      </c>
      <c r="K4" s="361"/>
      <c r="L4" s="362"/>
      <c r="M4" s="360" t="s">
        <v>400</v>
      </c>
      <c r="N4" s="361"/>
      <c r="O4" s="362"/>
    </row>
    <row r="5" spans="1:15" ht="15.75" customHeight="1" thickBot="1" x14ac:dyDescent="0.3">
      <c r="A5" s="263"/>
      <c r="B5" s="263"/>
      <c r="C5" s="263"/>
      <c r="D5" s="265" t="s">
        <v>7</v>
      </c>
      <c r="E5" s="266"/>
      <c r="F5" s="267"/>
      <c r="G5" s="265" t="s">
        <v>8</v>
      </c>
      <c r="H5" s="266"/>
      <c r="I5" s="267"/>
      <c r="J5" s="363"/>
      <c r="K5" s="364"/>
      <c r="L5" s="365"/>
      <c r="M5" s="363"/>
      <c r="N5" s="364"/>
      <c r="O5" s="365"/>
    </row>
    <row r="6" spans="1:15" ht="90" thickBot="1" x14ac:dyDescent="0.3">
      <c r="A6" s="264"/>
      <c r="B6" s="264"/>
      <c r="C6" s="264"/>
      <c r="D6" s="12" t="s">
        <v>9</v>
      </c>
      <c r="E6" s="12" t="s">
        <v>218</v>
      </c>
      <c r="F6" s="12" t="s">
        <v>11</v>
      </c>
      <c r="G6" s="12" t="s">
        <v>9</v>
      </c>
      <c r="H6" s="12" t="s">
        <v>218</v>
      </c>
      <c r="I6" s="12" t="s">
        <v>11</v>
      </c>
      <c r="J6" s="12" t="s">
        <v>9</v>
      </c>
      <c r="K6" s="12" t="s">
        <v>218</v>
      </c>
      <c r="L6" s="12" t="s">
        <v>11</v>
      </c>
      <c r="M6" s="25" t="s">
        <v>9</v>
      </c>
      <c r="N6" s="12" t="s">
        <v>218</v>
      </c>
      <c r="O6" s="12" t="s">
        <v>11</v>
      </c>
    </row>
    <row r="7" spans="1:15" ht="15.75" thickBot="1" x14ac:dyDescent="0.3">
      <c r="A7" s="12" t="s">
        <v>12</v>
      </c>
      <c r="B7" s="12" t="s">
        <v>13</v>
      </c>
      <c r="C7" s="12" t="s">
        <v>14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262">
        <v>7</v>
      </c>
      <c r="K7" s="262">
        <v>8</v>
      </c>
      <c r="L7" s="262">
        <v>9</v>
      </c>
      <c r="M7" s="25">
        <v>10</v>
      </c>
      <c r="N7" s="12">
        <v>11</v>
      </c>
      <c r="O7" s="12">
        <v>12</v>
      </c>
    </row>
    <row r="8" spans="1:15" ht="25.5" customHeight="1" thickBot="1" x14ac:dyDescent="0.3">
      <c r="A8" s="22"/>
      <c r="B8" s="19" t="s">
        <v>87</v>
      </c>
      <c r="C8" s="12">
        <v>1</v>
      </c>
      <c r="D8" s="230" t="s">
        <v>156</v>
      </c>
      <c r="E8" s="231"/>
      <c r="F8" s="231"/>
      <c r="G8" s="231"/>
      <c r="H8" s="231"/>
      <c r="I8" s="231"/>
      <c r="J8" s="235">
        <v>1471.625</v>
      </c>
      <c r="K8" s="236">
        <v>0.31497474423183941</v>
      </c>
      <c r="L8" s="257" t="s">
        <v>222</v>
      </c>
      <c r="M8" s="172">
        <v>639.01400000000001</v>
      </c>
      <c r="N8" s="28">
        <v>9.9928690947190646E-2</v>
      </c>
      <c r="O8" s="262" t="s">
        <v>222</v>
      </c>
    </row>
    <row r="9" spans="1:15" ht="23.25" customHeight="1" thickBot="1" x14ac:dyDescent="0.3">
      <c r="A9" s="12">
        <v>1</v>
      </c>
      <c r="B9" s="19" t="s">
        <v>88</v>
      </c>
      <c r="C9" s="12">
        <v>2</v>
      </c>
      <c r="D9" s="232"/>
      <c r="E9" s="216"/>
      <c r="F9" s="216"/>
      <c r="G9" s="216"/>
      <c r="H9" s="216"/>
      <c r="I9" s="216"/>
      <c r="J9" s="41">
        <v>1206.25</v>
      </c>
      <c r="K9" s="237">
        <v>0.25817601986216343</v>
      </c>
      <c r="L9" s="258"/>
      <c r="M9" s="172">
        <v>0</v>
      </c>
      <c r="N9" s="28">
        <v>0</v>
      </c>
      <c r="O9" s="263"/>
    </row>
    <row r="10" spans="1:15" ht="25.5" customHeight="1" thickBot="1" x14ac:dyDescent="0.3">
      <c r="A10" s="12">
        <v>2</v>
      </c>
      <c r="B10" s="19" t="s">
        <v>89</v>
      </c>
      <c r="C10" s="12">
        <v>3</v>
      </c>
      <c r="D10" s="232"/>
      <c r="E10" s="216"/>
      <c r="F10" s="216"/>
      <c r="G10" s="216"/>
      <c r="H10" s="216"/>
      <c r="I10" s="216"/>
      <c r="J10" s="238">
        <v>265.375</v>
      </c>
      <c r="K10" s="239">
        <v>5.6798724369675958E-2</v>
      </c>
      <c r="L10" s="258"/>
      <c r="M10" s="172">
        <v>0</v>
      </c>
      <c r="N10" s="28">
        <v>0</v>
      </c>
      <c r="O10" s="263"/>
    </row>
    <row r="11" spans="1:15" ht="14.25" customHeight="1" thickBot="1" x14ac:dyDescent="0.3">
      <c r="A11" s="12">
        <v>3</v>
      </c>
      <c r="B11" s="19" t="s">
        <v>90</v>
      </c>
      <c r="C11" s="12">
        <v>4</v>
      </c>
      <c r="D11" s="232"/>
      <c r="E11" s="216"/>
      <c r="F11" s="216"/>
      <c r="G11" s="216"/>
      <c r="H11" s="216"/>
      <c r="I11" s="216"/>
      <c r="J11" s="40"/>
      <c r="K11" s="218"/>
      <c r="L11" s="258"/>
      <c r="M11" s="172">
        <v>0</v>
      </c>
      <c r="N11" s="28">
        <v>0</v>
      </c>
      <c r="O11" s="263"/>
    </row>
    <row r="12" spans="1:15" ht="15.75" customHeight="1" thickBot="1" x14ac:dyDescent="0.3">
      <c r="A12" s="12">
        <v>4</v>
      </c>
      <c r="B12" s="19" t="s">
        <v>91</v>
      </c>
      <c r="C12" s="12">
        <v>5</v>
      </c>
      <c r="D12" s="232"/>
      <c r="E12" s="216"/>
      <c r="F12" s="216"/>
      <c r="G12" s="216"/>
      <c r="H12" s="216"/>
      <c r="I12" s="216"/>
      <c r="J12" s="40"/>
      <c r="K12" s="218"/>
      <c r="L12" s="258"/>
      <c r="M12" s="172">
        <v>0</v>
      </c>
      <c r="N12" s="28">
        <v>0</v>
      </c>
      <c r="O12" s="263"/>
    </row>
    <row r="13" spans="1:15" ht="12" customHeight="1" thickBot="1" x14ac:dyDescent="0.3">
      <c r="A13" s="12">
        <v>5</v>
      </c>
      <c r="B13" s="19" t="s">
        <v>92</v>
      </c>
      <c r="C13" s="12">
        <v>6</v>
      </c>
      <c r="D13" s="232"/>
      <c r="E13" s="216"/>
      <c r="F13" s="216"/>
      <c r="G13" s="216"/>
      <c r="H13" s="216"/>
      <c r="I13" s="216"/>
      <c r="J13" s="40"/>
      <c r="K13" s="218"/>
      <c r="L13" s="258"/>
      <c r="M13" s="172">
        <v>0</v>
      </c>
      <c r="N13" s="28">
        <v>0</v>
      </c>
      <c r="O13" s="263"/>
    </row>
    <row r="14" spans="1:15" ht="15.75" customHeight="1" thickBot="1" x14ac:dyDescent="0.3">
      <c r="A14" s="12">
        <v>6</v>
      </c>
      <c r="B14" s="19" t="s">
        <v>93</v>
      </c>
      <c r="C14" s="12">
        <v>7</v>
      </c>
      <c r="D14" s="232"/>
      <c r="E14" s="216"/>
      <c r="F14" s="216"/>
      <c r="G14" s="216"/>
      <c r="H14" s="216"/>
      <c r="I14" s="216"/>
      <c r="J14" s="40"/>
      <c r="K14" s="218"/>
      <c r="L14" s="258"/>
      <c r="M14" s="172"/>
      <c r="N14" s="28">
        <v>0</v>
      </c>
      <c r="O14" s="263"/>
    </row>
    <row r="15" spans="1:15" ht="20.25" customHeight="1" thickBot="1" x14ac:dyDescent="0.3">
      <c r="A15" s="12">
        <v>7</v>
      </c>
      <c r="B15" s="19" t="s">
        <v>94</v>
      </c>
      <c r="C15" s="12">
        <v>8</v>
      </c>
      <c r="D15" s="232"/>
      <c r="E15" s="216"/>
      <c r="F15" s="216"/>
      <c r="G15" s="216"/>
      <c r="H15" s="216"/>
      <c r="I15" s="216"/>
      <c r="J15" s="40"/>
      <c r="K15" s="218"/>
      <c r="L15" s="258"/>
      <c r="M15" s="172">
        <v>0</v>
      </c>
      <c r="N15" s="28">
        <v>0</v>
      </c>
      <c r="O15" s="263"/>
    </row>
    <row r="16" spans="1:15" ht="33" customHeight="1" thickBot="1" x14ac:dyDescent="0.3">
      <c r="A16" s="12">
        <v>8</v>
      </c>
      <c r="B16" s="64" t="s">
        <v>95</v>
      </c>
      <c r="C16" s="12">
        <v>9</v>
      </c>
      <c r="D16" s="232"/>
      <c r="E16" s="216"/>
      <c r="F16" s="216"/>
      <c r="G16" s="216"/>
      <c r="H16" s="216"/>
      <c r="I16" s="216"/>
      <c r="J16" s="40"/>
      <c r="K16" s="218"/>
      <c r="L16" s="258"/>
      <c r="M16" s="172">
        <v>0</v>
      </c>
      <c r="N16" s="28">
        <v>0</v>
      </c>
      <c r="O16" s="263"/>
    </row>
    <row r="17" spans="1:15" ht="24.75" customHeight="1" thickBot="1" x14ac:dyDescent="0.3">
      <c r="A17" s="12">
        <v>9</v>
      </c>
      <c r="B17" s="19" t="s">
        <v>96</v>
      </c>
      <c r="C17" s="12">
        <v>10</v>
      </c>
      <c r="D17" s="232"/>
      <c r="E17" s="216"/>
      <c r="F17" s="216"/>
      <c r="G17" s="216"/>
      <c r="H17" s="216"/>
      <c r="I17" s="216"/>
      <c r="J17" s="40"/>
      <c r="K17" s="218"/>
      <c r="L17" s="258"/>
      <c r="M17" s="172">
        <v>0</v>
      </c>
      <c r="N17" s="28">
        <v>0</v>
      </c>
      <c r="O17" s="263"/>
    </row>
    <row r="18" spans="1:15" ht="15.75" thickBot="1" x14ac:dyDescent="0.3">
      <c r="A18" s="62" t="s">
        <v>171</v>
      </c>
      <c r="B18" s="19" t="s">
        <v>97</v>
      </c>
      <c r="C18" s="12">
        <v>11</v>
      </c>
      <c r="D18" s="232"/>
      <c r="E18" s="216"/>
      <c r="F18" s="216"/>
      <c r="G18" s="216"/>
      <c r="H18" s="216"/>
      <c r="I18" s="216"/>
      <c r="J18" s="40"/>
      <c r="K18" s="218"/>
      <c r="L18" s="258"/>
      <c r="M18" s="172">
        <v>0</v>
      </c>
      <c r="N18" s="28">
        <v>0</v>
      </c>
      <c r="O18" s="263"/>
    </row>
    <row r="19" spans="1:15" ht="15.75" thickBot="1" x14ac:dyDescent="0.3">
      <c r="A19" s="62" t="s">
        <v>172</v>
      </c>
      <c r="B19" s="19" t="s">
        <v>98</v>
      </c>
      <c r="C19" s="12">
        <v>12</v>
      </c>
      <c r="D19" s="232"/>
      <c r="E19" s="216"/>
      <c r="F19" s="216"/>
      <c r="G19" s="216"/>
      <c r="H19" s="216"/>
      <c r="I19" s="216"/>
      <c r="J19" s="40"/>
      <c r="K19" s="218"/>
      <c r="L19" s="258"/>
      <c r="M19" s="26"/>
      <c r="N19" s="28">
        <v>0</v>
      </c>
      <c r="O19" s="263"/>
    </row>
    <row r="20" spans="1:15" ht="16.5" customHeight="1" thickBot="1" x14ac:dyDescent="0.3">
      <c r="A20" s="62" t="s">
        <v>173</v>
      </c>
      <c r="B20" s="19" t="s">
        <v>99</v>
      </c>
      <c r="C20" s="12">
        <v>13</v>
      </c>
      <c r="D20" s="232"/>
      <c r="E20" s="216"/>
      <c r="F20" s="216"/>
      <c r="G20" s="216"/>
      <c r="H20" s="216"/>
      <c r="I20" s="216"/>
      <c r="J20" s="40"/>
      <c r="K20" s="218"/>
      <c r="L20" s="258"/>
      <c r="M20" s="172">
        <v>0</v>
      </c>
      <c r="N20" s="28">
        <v>0</v>
      </c>
      <c r="O20" s="263"/>
    </row>
    <row r="21" spans="1:15" ht="25.5" customHeight="1" thickBot="1" x14ac:dyDescent="0.3">
      <c r="A21" s="62" t="s">
        <v>174</v>
      </c>
      <c r="B21" s="19" t="s">
        <v>100</v>
      </c>
      <c r="C21" s="12">
        <v>14</v>
      </c>
      <c r="D21" s="232"/>
      <c r="E21" s="216"/>
      <c r="F21" s="216"/>
      <c r="G21" s="216"/>
      <c r="H21" s="216"/>
      <c r="I21" s="216"/>
      <c r="J21" s="40"/>
      <c r="K21" s="218"/>
      <c r="L21" s="258"/>
      <c r="M21" s="172">
        <v>0</v>
      </c>
      <c r="N21" s="28">
        <v>0</v>
      </c>
      <c r="O21" s="263"/>
    </row>
    <row r="22" spans="1:15" ht="15.75" thickBot="1" x14ac:dyDescent="0.3">
      <c r="A22" s="63" t="s">
        <v>184</v>
      </c>
      <c r="B22" s="19" t="s">
        <v>57</v>
      </c>
      <c r="C22" s="12">
        <v>15</v>
      </c>
      <c r="D22" s="232"/>
      <c r="E22" s="216"/>
      <c r="F22" s="216"/>
      <c r="G22" s="216"/>
      <c r="H22" s="216"/>
      <c r="I22" s="216"/>
      <c r="J22" s="40"/>
      <c r="K22" s="218"/>
      <c r="L22" s="258"/>
      <c r="M22" s="172"/>
      <c r="N22" s="28">
        <v>0</v>
      </c>
      <c r="O22" s="263"/>
    </row>
    <row r="23" spans="1:15" ht="10.5" customHeight="1" thickBot="1" x14ac:dyDescent="0.3">
      <c r="A23" s="63" t="s">
        <v>185</v>
      </c>
      <c r="B23" s="19" t="s">
        <v>58</v>
      </c>
      <c r="C23" s="12">
        <v>16</v>
      </c>
      <c r="D23" s="232"/>
      <c r="E23" s="216"/>
      <c r="F23" s="216"/>
      <c r="G23" s="216"/>
      <c r="H23" s="216"/>
      <c r="I23" s="216"/>
      <c r="J23" s="40"/>
      <c r="K23" s="218"/>
      <c r="L23" s="258"/>
      <c r="M23" s="172"/>
      <c r="N23" s="28">
        <v>0</v>
      </c>
      <c r="O23" s="263"/>
    </row>
    <row r="24" spans="1:15" ht="11.25" customHeight="1" thickBot="1" x14ac:dyDescent="0.3">
      <c r="A24" s="63" t="s">
        <v>186</v>
      </c>
      <c r="B24" s="19" t="s">
        <v>72</v>
      </c>
      <c r="C24" s="12">
        <v>17</v>
      </c>
      <c r="D24" s="232"/>
      <c r="E24" s="216"/>
      <c r="F24" s="216"/>
      <c r="G24" s="216"/>
      <c r="H24" s="216"/>
      <c r="I24" s="216"/>
      <c r="J24" s="40"/>
      <c r="K24" s="218"/>
      <c r="L24" s="258"/>
      <c r="M24" s="26"/>
      <c r="N24" s="22"/>
      <c r="O24" s="263"/>
    </row>
    <row r="25" spans="1:15" ht="10.5" customHeight="1" thickBot="1" x14ac:dyDescent="0.3">
      <c r="A25" s="63" t="s">
        <v>187</v>
      </c>
      <c r="B25" s="19" t="s">
        <v>71</v>
      </c>
      <c r="C25" s="12">
        <v>18</v>
      </c>
      <c r="D25" s="232"/>
      <c r="E25" s="216"/>
      <c r="F25" s="216"/>
      <c r="G25" s="216"/>
      <c r="H25" s="216"/>
      <c r="I25" s="216"/>
      <c r="J25" s="40"/>
      <c r="K25" s="218"/>
      <c r="L25" s="258"/>
      <c r="M25" s="26"/>
      <c r="N25" s="22"/>
      <c r="O25" s="263"/>
    </row>
    <row r="26" spans="1:15" ht="7.5" customHeight="1" thickBot="1" x14ac:dyDescent="0.3">
      <c r="A26" s="63" t="s">
        <v>188</v>
      </c>
      <c r="B26" s="19" t="s">
        <v>60</v>
      </c>
      <c r="C26" s="12">
        <v>19</v>
      </c>
      <c r="D26" s="232"/>
      <c r="E26" s="216"/>
      <c r="F26" s="216"/>
      <c r="G26" s="216"/>
      <c r="H26" s="216"/>
      <c r="I26" s="216"/>
      <c r="J26" s="40"/>
      <c r="K26" s="218"/>
      <c r="L26" s="258"/>
      <c r="M26" s="172"/>
      <c r="N26" s="28">
        <v>0</v>
      </c>
      <c r="O26" s="263"/>
    </row>
    <row r="27" spans="1:15" ht="9" customHeight="1" thickBot="1" x14ac:dyDescent="0.3">
      <c r="A27" s="63" t="s">
        <v>189</v>
      </c>
      <c r="B27" s="19" t="s">
        <v>61</v>
      </c>
      <c r="C27" s="12">
        <v>20</v>
      </c>
      <c r="D27" s="232"/>
      <c r="E27" s="216"/>
      <c r="F27" s="216"/>
      <c r="G27" s="216"/>
      <c r="H27" s="216"/>
      <c r="I27" s="216"/>
      <c r="J27" s="40"/>
      <c r="K27" s="218"/>
      <c r="L27" s="258"/>
      <c r="M27" s="172"/>
      <c r="N27" s="28">
        <v>0</v>
      </c>
      <c r="O27" s="263"/>
    </row>
    <row r="28" spans="1:15" ht="9.75" customHeight="1" thickBot="1" x14ac:dyDescent="0.3">
      <c r="A28" s="63" t="s">
        <v>190</v>
      </c>
      <c r="B28" s="19" t="s">
        <v>62</v>
      </c>
      <c r="C28" s="12">
        <v>21</v>
      </c>
      <c r="D28" s="232"/>
      <c r="E28" s="216"/>
      <c r="F28" s="216"/>
      <c r="G28" s="216"/>
      <c r="H28" s="216"/>
      <c r="I28" s="216"/>
      <c r="J28" s="40"/>
      <c r="K28" s="218"/>
      <c r="L28" s="258"/>
      <c r="M28" s="172"/>
      <c r="N28" s="28">
        <v>0</v>
      </c>
      <c r="O28" s="263"/>
    </row>
    <row r="29" spans="1:15" ht="9" customHeight="1" thickBot="1" x14ac:dyDescent="0.3">
      <c r="A29" s="63" t="s">
        <v>191</v>
      </c>
      <c r="B29" s="22"/>
      <c r="C29" s="12">
        <v>22</v>
      </c>
      <c r="D29" s="232"/>
      <c r="E29" s="216"/>
      <c r="F29" s="216"/>
      <c r="G29" s="216"/>
      <c r="H29" s="216"/>
      <c r="I29" s="216"/>
      <c r="J29" s="40"/>
      <c r="K29" s="218"/>
      <c r="L29" s="258"/>
      <c r="M29" s="26"/>
      <c r="N29" s="22"/>
      <c r="O29" s="263"/>
    </row>
    <row r="30" spans="1:15" ht="13.5" customHeight="1" thickBot="1" x14ac:dyDescent="0.3">
      <c r="A30" s="12">
        <v>10</v>
      </c>
      <c r="B30" s="19" t="s">
        <v>101</v>
      </c>
      <c r="C30" s="12">
        <v>23</v>
      </c>
      <c r="D30" s="232"/>
      <c r="E30" s="216"/>
      <c r="F30" s="216"/>
      <c r="G30" s="216"/>
      <c r="H30" s="216"/>
      <c r="I30" s="216"/>
      <c r="J30" s="40"/>
      <c r="K30" s="218"/>
      <c r="L30" s="258"/>
      <c r="M30" s="172">
        <v>0</v>
      </c>
      <c r="N30" s="28">
        <v>0</v>
      </c>
      <c r="O30" s="263"/>
    </row>
    <row r="31" spans="1:15" ht="15.75" thickBot="1" x14ac:dyDescent="0.3">
      <c r="A31" s="62" t="s">
        <v>175</v>
      </c>
      <c r="B31" s="19" t="s">
        <v>102</v>
      </c>
      <c r="C31" s="12">
        <v>24</v>
      </c>
      <c r="D31" s="232"/>
      <c r="E31" s="216"/>
      <c r="F31" s="216"/>
      <c r="G31" s="216"/>
      <c r="H31" s="216"/>
      <c r="I31" s="216"/>
      <c r="J31" s="40"/>
      <c r="K31" s="218"/>
      <c r="L31" s="258"/>
      <c r="M31" s="172">
        <v>0</v>
      </c>
      <c r="N31" s="28">
        <v>0</v>
      </c>
      <c r="O31" s="263"/>
    </row>
    <row r="32" spans="1:15" ht="15.75" thickBot="1" x14ac:dyDescent="0.3">
      <c r="A32" s="62" t="s">
        <v>176</v>
      </c>
      <c r="B32" s="19" t="s">
        <v>103</v>
      </c>
      <c r="C32" s="12">
        <v>25</v>
      </c>
      <c r="D32" s="232"/>
      <c r="E32" s="216"/>
      <c r="F32" s="216"/>
      <c r="G32" s="216"/>
      <c r="H32" s="216"/>
      <c r="I32" s="216"/>
      <c r="J32" s="40"/>
      <c r="K32" s="218"/>
      <c r="L32" s="258"/>
      <c r="M32" s="172">
        <v>0</v>
      </c>
      <c r="N32" s="22"/>
      <c r="O32" s="263"/>
    </row>
    <row r="33" spans="1:15" ht="15.75" thickBot="1" x14ac:dyDescent="0.3">
      <c r="A33" s="62" t="s">
        <v>177</v>
      </c>
      <c r="B33" s="19" t="s">
        <v>104</v>
      </c>
      <c r="C33" s="12">
        <v>26</v>
      </c>
      <c r="D33" s="232"/>
      <c r="E33" s="216"/>
      <c r="F33" s="216"/>
      <c r="G33" s="216"/>
      <c r="H33" s="216"/>
      <c r="I33" s="216"/>
      <c r="J33" s="40"/>
      <c r="K33" s="218"/>
      <c r="L33" s="258"/>
      <c r="M33" s="172">
        <v>0</v>
      </c>
      <c r="N33" s="22"/>
      <c r="O33" s="263"/>
    </row>
    <row r="34" spans="1:15" ht="9" customHeight="1" thickBot="1" x14ac:dyDescent="0.3">
      <c r="A34" s="62" t="s">
        <v>178</v>
      </c>
      <c r="B34" s="22"/>
      <c r="C34" s="12">
        <v>27</v>
      </c>
      <c r="D34" s="232"/>
      <c r="E34" s="216"/>
      <c r="F34" s="216"/>
      <c r="G34" s="216"/>
      <c r="H34" s="216"/>
      <c r="I34" s="216"/>
      <c r="J34" s="40"/>
      <c r="K34" s="218"/>
      <c r="L34" s="258"/>
      <c r="M34" s="26"/>
      <c r="N34" s="22"/>
      <c r="O34" s="263"/>
    </row>
    <row r="35" spans="1:15" ht="17.25" customHeight="1" thickBot="1" x14ac:dyDescent="0.3">
      <c r="A35" s="12">
        <v>11</v>
      </c>
      <c r="B35" s="19" t="s">
        <v>105</v>
      </c>
      <c r="C35" s="12">
        <v>28</v>
      </c>
      <c r="D35" s="232"/>
      <c r="E35" s="216"/>
      <c r="F35" s="216"/>
      <c r="G35" s="216"/>
      <c r="H35" s="216"/>
      <c r="I35" s="216"/>
      <c r="J35" s="40"/>
      <c r="K35" s="218"/>
      <c r="L35" s="258"/>
      <c r="M35" s="26">
        <v>0</v>
      </c>
      <c r="N35" s="28">
        <v>0</v>
      </c>
      <c r="O35" s="263"/>
    </row>
    <row r="36" spans="1:15" ht="15.75" thickBot="1" x14ac:dyDescent="0.3">
      <c r="A36" s="62" t="s">
        <v>179</v>
      </c>
      <c r="B36" s="19" t="s">
        <v>106</v>
      </c>
      <c r="C36" s="12">
        <v>29</v>
      </c>
      <c r="D36" s="232"/>
      <c r="E36" s="216"/>
      <c r="F36" s="216"/>
      <c r="G36" s="216"/>
      <c r="H36" s="216"/>
      <c r="I36" s="216"/>
      <c r="J36" s="40"/>
      <c r="K36" s="218"/>
      <c r="L36" s="258"/>
      <c r="M36" s="172">
        <v>0</v>
      </c>
      <c r="N36" s="28">
        <v>0</v>
      </c>
      <c r="O36" s="263"/>
    </row>
    <row r="37" spans="1:15" ht="15.75" thickBot="1" x14ac:dyDescent="0.3">
      <c r="A37" s="62" t="s">
        <v>180</v>
      </c>
      <c r="B37" s="19" t="s">
        <v>107</v>
      </c>
      <c r="C37" s="12">
        <v>30</v>
      </c>
      <c r="D37" s="232"/>
      <c r="E37" s="216"/>
      <c r="F37" s="216"/>
      <c r="G37" s="216"/>
      <c r="H37" s="216"/>
      <c r="I37" s="216"/>
      <c r="J37" s="40"/>
      <c r="K37" s="218"/>
      <c r="L37" s="258"/>
      <c r="M37" s="26"/>
      <c r="N37" s="22"/>
      <c r="O37" s="263"/>
    </row>
    <row r="38" spans="1:15" ht="15.75" thickBot="1" x14ac:dyDescent="0.3">
      <c r="A38" s="62" t="s">
        <v>181</v>
      </c>
      <c r="B38" s="19" t="s">
        <v>108</v>
      </c>
      <c r="C38" s="12">
        <v>31</v>
      </c>
      <c r="D38" s="232"/>
      <c r="E38" s="216"/>
      <c r="F38" s="216"/>
      <c r="G38" s="216"/>
      <c r="H38" s="216"/>
      <c r="I38" s="216"/>
      <c r="J38" s="40"/>
      <c r="K38" s="218"/>
      <c r="L38" s="258"/>
      <c r="M38" s="172">
        <v>0</v>
      </c>
      <c r="N38" s="28">
        <v>0</v>
      </c>
      <c r="O38" s="263"/>
    </row>
    <row r="39" spans="1:15" ht="15.75" thickBot="1" x14ac:dyDescent="0.3">
      <c r="A39" s="62" t="s">
        <v>192</v>
      </c>
      <c r="B39" s="19" t="s">
        <v>109</v>
      </c>
      <c r="C39" s="12">
        <v>32</v>
      </c>
      <c r="D39" s="232"/>
      <c r="E39" s="216"/>
      <c r="F39" s="216"/>
      <c r="G39" s="216"/>
      <c r="H39" s="216"/>
      <c r="I39" s="216"/>
      <c r="J39" s="40"/>
      <c r="K39" s="218"/>
      <c r="L39" s="258"/>
      <c r="M39" s="172">
        <v>0</v>
      </c>
      <c r="N39" s="22"/>
      <c r="O39" s="263"/>
    </row>
    <row r="40" spans="1:15" ht="15.75" thickBot="1" x14ac:dyDescent="0.3">
      <c r="A40" s="62" t="s">
        <v>193</v>
      </c>
      <c r="B40" s="19" t="s">
        <v>110</v>
      </c>
      <c r="C40" s="12">
        <v>33</v>
      </c>
      <c r="D40" s="232"/>
      <c r="E40" s="216"/>
      <c r="F40" s="216"/>
      <c r="G40" s="216"/>
      <c r="H40" s="216"/>
      <c r="I40" s="216"/>
      <c r="J40" s="40"/>
      <c r="K40" s="218"/>
      <c r="L40" s="258"/>
      <c r="M40" s="26"/>
      <c r="N40" s="22"/>
      <c r="O40" s="263"/>
    </row>
    <row r="41" spans="1:15" ht="15.75" customHeight="1" thickBot="1" x14ac:dyDescent="0.3">
      <c r="A41" s="12">
        <v>12</v>
      </c>
      <c r="B41" s="19" t="s">
        <v>111</v>
      </c>
      <c r="C41" s="12">
        <v>34</v>
      </c>
      <c r="D41" s="232"/>
      <c r="E41" s="216"/>
      <c r="F41" s="216"/>
      <c r="G41" s="216"/>
      <c r="H41" s="216"/>
      <c r="I41" s="216"/>
      <c r="J41" s="240">
        <v>0</v>
      </c>
      <c r="K41" s="241">
        <v>0</v>
      </c>
      <c r="L41" s="258"/>
      <c r="M41" s="172">
        <v>639.01400000000001</v>
      </c>
      <c r="N41" s="28">
        <v>9.9928690947190646E-2</v>
      </c>
      <c r="O41" s="263"/>
    </row>
    <row r="42" spans="1:15" ht="17.25" customHeight="1" thickBot="1" x14ac:dyDescent="0.3">
      <c r="A42" s="62" t="s">
        <v>182</v>
      </c>
      <c r="B42" s="19" t="s">
        <v>112</v>
      </c>
      <c r="C42" s="12">
        <v>35</v>
      </c>
      <c r="D42" s="232"/>
      <c r="E42" s="216"/>
      <c r="F42" s="216"/>
      <c r="G42" s="216"/>
      <c r="H42" s="216"/>
      <c r="I42" s="216"/>
      <c r="J42" s="242"/>
      <c r="K42" s="243">
        <v>0</v>
      </c>
      <c r="L42" s="258"/>
      <c r="M42" s="172">
        <v>639.01400000000001</v>
      </c>
      <c r="N42" s="28">
        <v>9.9928690947190646E-2</v>
      </c>
      <c r="O42" s="263"/>
    </row>
    <row r="43" spans="1:15" ht="9" customHeight="1" thickBot="1" x14ac:dyDescent="0.3">
      <c r="A43" s="65" t="s">
        <v>194</v>
      </c>
      <c r="B43" s="22"/>
      <c r="C43" s="12">
        <v>36</v>
      </c>
      <c r="D43" s="232"/>
      <c r="E43" s="216"/>
      <c r="F43" s="216"/>
      <c r="G43" s="216"/>
      <c r="H43" s="216"/>
      <c r="I43" s="216"/>
      <c r="J43" s="40"/>
      <c r="K43" s="218"/>
      <c r="L43" s="258"/>
      <c r="M43" s="26"/>
      <c r="N43" s="22"/>
      <c r="O43" s="263"/>
    </row>
    <row r="44" spans="1:15" ht="27.75" customHeight="1" thickBot="1" x14ac:dyDescent="0.3">
      <c r="A44" s="12">
        <v>13</v>
      </c>
      <c r="B44" s="19" t="s">
        <v>113</v>
      </c>
      <c r="C44" s="12">
        <v>37</v>
      </c>
      <c r="D44" s="232"/>
      <c r="E44" s="216"/>
      <c r="F44" s="216"/>
      <c r="G44" s="216"/>
      <c r="H44" s="216"/>
      <c r="I44" s="216"/>
      <c r="J44" s="238">
        <v>0</v>
      </c>
      <c r="K44" s="239">
        <v>0</v>
      </c>
      <c r="L44" s="258"/>
      <c r="M44" s="172">
        <v>0</v>
      </c>
      <c r="N44" s="28">
        <v>0</v>
      </c>
      <c r="O44" s="263"/>
    </row>
    <row r="45" spans="1:15" ht="15.75" thickBot="1" x14ac:dyDescent="0.3">
      <c r="A45" s="62" t="s">
        <v>195</v>
      </c>
      <c r="B45" s="22" t="s">
        <v>215</v>
      </c>
      <c r="C45" s="12">
        <v>38</v>
      </c>
      <c r="D45" s="232"/>
      <c r="E45" s="216"/>
      <c r="F45" s="216"/>
      <c r="G45" s="216"/>
      <c r="H45" s="216"/>
      <c r="I45" s="216"/>
      <c r="J45" s="40"/>
      <c r="K45" s="244">
        <v>0</v>
      </c>
      <c r="L45" s="258"/>
      <c r="M45" s="172">
        <v>0</v>
      </c>
      <c r="N45" s="28">
        <v>0</v>
      </c>
      <c r="O45" s="263"/>
    </row>
    <row r="46" spans="1:15" ht="21.75" customHeight="1" thickBot="1" x14ac:dyDescent="0.3">
      <c r="A46" s="12">
        <v>14</v>
      </c>
      <c r="B46" s="19" t="s">
        <v>114</v>
      </c>
      <c r="C46" s="12">
        <v>39</v>
      </c>
      <c r="D46" s="232"/>
      <c r="E46" s="216"/>
      <c r="F46" s="216"/>
      <c r="G46" s="216"/>
      <c r="H46" s="216"/>
      <c r="I46" s="216"/>
      <c r="J46" s="40"/>
      <c r="K46" s="218"/>
      <c r="L46" s="258"/>
      <c r="M46" s="172">
        <v>0</v>
      </c>
      <c r="N46" s="28">
        <v>0</v>
      </c>
      <c r="O46" s="263"/>
    </row>
    <row r="47" spans="1:15" ht="28.5" customHeight="1" thickBot="1" x14ac:dyDescent="0.3">
      <c r="A47" s="12">
        <v>15</v>
      </c>
      <c r="B47" s="19" t="s">
        <v>115</v>
      </c>
      <c r="C47" s="12">
        <v>40</v>
      </c>
      <c r="D47" s="232"/>
      <c r="E47" s="216"/>
      <c r="F47" s="216"/>
      <c r="G47" s="216"/>
      <c r="H47" s="216"/>
      <c r="I47" s="216"/>
      <c r="J47" s="40"/>
      <c r="K47" s="218"/>
      <c r="L47" s="258"/>
      <c r="M47" s="172">
        <v>0</v>
      </c>
      <c r="N47" s="28">
        <v>0</v>
      </c>
      <c r="O47" s="263"/>
    </row>
    <row r="48" spans="1:15" ht="15.75" thickBot="1" x14ac:dyDescent="0.3">
      <c r="A48" s="62" t="s">
        <v>196</v>
      </c>
      <c r="B48" s="19" t="s">
        <v>116</v>
      </c>
      <c r="C48" s="12">
        <v>41</v>
      </c>
      <c r="D48" s="232"/>
      <c r="E48" s="216"/>
      <c r="F48" s="216"/>
      <c r="G48" s="216"/>
      <c r="H48" s="216"/>
      <c r="I48" s="216"/>
      <c r="J48" s="40"/>
      <c r="K48" s="218"/>
      <c r="L48" s="258"/>
      <c r="M48" s="26">
        <v>909</v>
      </c>
      <c r="N48" s="22"/>
      <c r="O48" s="263"/>
    </row>
    <row r="49" spans="1:15" ht="15.75" thickBot="1" x14ac:dyDescent="0.3">
      <c r="A49" s="62" t="s">
        <v>197</v>
      </c>
      <c r="B49" s="19" t="s">
        <v>81</v>
      </c>
      <c r="C49" s="12">
        <v>42</v>
      </c>
      <c r="D49" s="232"/>
      <c r="E49" s="216"/>
      <c r="F49" s="216"/>
      <c r="G49" s="216"/>
      <c r="H49" s="216"/>
      <c r="I49" s="216"/>
      <c r="J49" s="40"/>
      <c r="K49" s="218"/>
      <c r="L49" s="258"/>
      <c r="M49" s="26">
        <v>3547</v>
      </c>
      <c r="N49" s="22"/>
      <c r="O49" s="263"/>
    </row>
    <row r="50" spans="1:15" ht="15.75" thickBot="1" x14ac:dyDescent="0.3">
      <c r="A50" s="62" t="s">
        <v>198</v>
      </c>
      <c r="B50" s="19" t="s">
        <v>82</v>
      </c>
      <c r="C50" s="12">
        <v>43</v>
      </c>
      <c r="D50" s="232"/>
      <c r="E50" s="216"/>
      <c r="F50" s="216"/>
      <c r="G50" s="216"/>
      <c r="H50" s="216"/>
      <c r="I50" s="216"/>
      <c r="J50" s="40"/>
      <c r="K50" s="218"/>
      <c r="L50" s="258"/>
      <c r="M50" s="26"/>
      <c r="N50" s="22"/>
      <c r="O50" s="263"/>
    </row>
    <row r="51" spans="1:15" ht="8.25" customHeight="1" thickBot="1" x14ac:dyDescent="0.3">
      <c r="A51" s="65" t="s">
        <v>199</v>
      </c>
      <c r="B51" s="22"/>
      <c r="C51" s="12">
        <v>44</v>
      </c>
      <c r="D51" s="232"/>
      <c r="E51" s="216"/>
      <c r="F51" s="216"/>
      <c r="G51" s="216"/>
      <c r="H51" s="216"/>
      <c r="I51" s="216"/>
      <c r="J51" s="40"/>
      <c r="K51" s="218"/>
      <c r="L51" s="258"/>
      <c r="M51" s="26"/>
      <c r="N51" s="22"/>
      <c r="O51" s="263"/>
    </row>
    <row r="52" spans="1:15" ht="9.75" customHeight="1" thickBot="1" x14ac:dyDescent="0.3">
      <c r="A52" s="65" t="s">
        <v>200</v>
      </c>
      <c r="B52" s="22"/>
      <c r="C52" s="12">
        <v>45</v>
      </c>
      <c r="D52" s="232"/>
      <c r="E52" s="216"/>
      <c r="F52" s="216"/>
      <c r="G52" s="216"/>
      <c r="H52" s="216"/>
      <c r="I52" s="216"/>
      <c r="J52" s="40"/>
      <c r="K52" s="218"/>
      <c r="L52" s="258"/>
      <c r="M52" s="26"/>
      <c r="N52" s="22"/>
      <c r="O52" s="263"/>
    </row>
    <row r="53" spans="1:15" ht="14.25" customHeight="1" thickBot="1" x14ac:dyDescent="0.3">
      <c r="A53" s="12">
        <v>16</v>
      </c>
      <c r="B53" s="19" t="s">
        <v>117</v>
      </c>
      <c r="C53" s="12">
        <v>46</v>
      </c>
      <c r="D53" s="232"/>
      <c r="E53" s="216"/>
      <c r="F53" s="216"/>
      <c r="G53" s="216"/>
      <c r="H53" s="216"/>
      <c r="I53" s="216"/>
      <c r="J53" s="40"/>
      <c r="K53" s="218"/>
      <c r="L53" s="258"/>
      <c r="M53" s="172">
        <v>0</v>
      </c>
      <c r="N53" s="28">
        <v>0</v>
      </c>
      <c r="O53" s="263"/>
    </row>
    <row r="54" spans="1:15" ht="9" customHeight="1" thickBot="1" x14ac:dyDescent="0.3">
      <c r="A54" s="62" t="s">
        <v>201</v>
      </c>
      <c r="B54" s="22"/>
      <c r="C54" s="12">
        <v>47</v>
      </c>
      <c r="D54" s="232"/>
      <c r="E54" s="216"/>
      <c r="F54" s="216"/>
      <c r="G54" s="216"/>
      <c r="H54" s="216"/>
      <c r="I54" s="216"/>
      <c r="J54" s="40"/>
      <c r="K54" s="218"/>
      <c r="L54" s="258"/>
      <c r="M54" s="172"/>
      <c r="N54" s="28">
        <v>0</v>
      </c>
      <c r="O54" s="263"/>
    </row>
    <row r="55" spans="1:15" ht="9.75" customHeight="1" thickBot="1" x14ac:dyDescent="0.3">
      <c r="A55" s="62" t="s">
        <v>202</v>
      </c>
      <c r="B55" s="22"/>
      <c r="C55" s="12">
        <v>48</v>
      </c>
      <c r="D55" s="233"/>
      <c r="E55" s="234"/>
      <c r="F55" s="234"/>
      <c r="G55" s="234"/>
      <c r="H55" s="234"/>
      <c r="I55" s="234"/>
      <c r="J55" s="40"/>
      <c r="K55" s="218"/>
      <c r="L55" s="259"/>
      <c r="M55" s="26"/>
      <c r="N55" s="22"/>
      <c r="O55" s="264"/>
    </row>
    <row r="56" spans="1:15" ht="28.5" customHeight="1" x14ac:dyDescent="0.25">
      <c r="A56" s="210"/>
      <c r="B56" s="210"/>
      <c r="C56" s="256"/>
      <c r="D56" s="208"/>
      <c r="E56" s="208"/>
      <c r="F56" s="208"/>
      <c r="G56" s="208"/>
      <c r="H56" s="208"/>
      <c r="I56" s="208"/>
      <c r="J56" s="208"/>
      <c r="K56" s="208"/>
      <c r="L56" s="208"/>
    </row>
    <row r="57" spans="1:15" ht="15" customHeight="1" x14ac:dyDescent="0.25">
      <c r="A57" s="209"/>
      <c r="B57" s="261" t="s">
        <v>220</v>
      </c>
      <c r="C57" s="261"/>
      <c r="D57" s="261"/>
      <c r="E57" s="209"/>
      <c r="F57" s="209"/>
      <c r="G57" s="209"/>
      <c r="H57" s="209"/>
      <c r="I57" s="209"/>
      <c r="J57" s="209"/>
      <c r="K57" s="209"/>
      <c r="L57" s="209"/>
    </row>
    <row r="58" spans="1:15" ht="19.5" customHeight="1" x14ac:dyDescent="0.25">
      <c r="A58" s="279"/>
      <c r="B58" s="255" t="s">
        <v>42</v>
      </c>
      <c r="C58" s="255"/>
      <c r="D58" s="255"/>
      <c r="M58" s="278" t="s">
        <v>221</v>
      </c>
      <c r="N58" s="278"/>
    </row>
    <row r="59" spans="1:15" ht="15" customHeight="1" x14ac:dyDescent="0.25">
      <c r="B59" s="256" t="s">
        <v>437</v>
      </c>
      <c r="C59" s="256"/>
      <c r="D59" s="256"/>
      <c r="M59" s="255" t="s">
        <v>45</v>
      </c>
      <c r="N59" s="255"/>
    </row>
  </sheetData>
  <mergeCells count="5">
    <mergeCell ref="M1:O1"/>
    <mergeCell ref="A3:O3"/>
    <mergeCell ref="J4:L5"/>
    <mergeCell ref="M4:O5"/>
    <mergeCell ref="A2:O2"/>
  </mergeCells>
  <pageMargins left="0.70866141732283472" right="0.70866141732283472" top="0.15748031496062992" bottom="0.15748031496062992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7"/>
  <sheetViews>
    <sheetView workbookViewId="0">
      <pane ySplit="10" topLeftCell="A20" activePane="bottomLeft" state="frozen"/>
      <selection pane="bottomLeft" activeCell="G12" sqref="G12"/>
    </sheetView>
  </sheetViews>
  <sheetFormatPr defaultRowHeight="36" customHeight="1" x14ac:dyDescent="0.25"/>
  <cols>
    <col min="1" max="1" width="6.42578125" style="171" customWidth="1"/>
    <col min="2" max="2" width="48" style="171" customWidth="1"/>
    <col min="3" max="5" width="9.140625" style="171"/>
    <col min="6" max="6" width="7.28515625" style="171" customWidth="1"/>
    <col min="7" max="7" width="9.140625" style="171"/>
    <col min="8" max="9" width="10" style="171" bestFit="1" customWidth="1"/>
    <col min="10" max="10" width="6.5703125" style="171" customWidth="1"/>
    <col min="11" max="11" width="8" style="171" customWidth="1"/>
    <col min="12" max="12" width="6.85546875" style="171" customWidth="1"/>
    <col min="13" max="16384" width="9.140625" style="171"/>
  </cols>
  <sheetData>
    <row r="1" spans="1:13" ht="19.5" customHeight="1" x14ac:dyDescent="0.25">
      <c r="A1" s="380"/>
      <c r="B1" s="1"/>
      <c r="J1" s="376" t="s">
        <v>209</v>
      </c>
      <c r="K1" s="376"/>
      <c r="L1" s="376"/>
      <c r="M1" s="213"/>
    </row>
    <row r="2" spans="1:13" ht="36" customHeight="1" x14ac:dyDescent="0.25">
      <c r="A2" s="380"/>
      <c r="B2" s="1"/>
      <c r="J2" s="383" t="s">
        <v>183</v>
      </c>
      <c r="K2" s="383"/>
      <c r="L2" s="383"/>
      <c r="M2" s="67"/>
    </row>
    <row r="3" spans="1:13" ht="58.5" customHeight="1" x14ac:dyDescent="0.3">
      <c r="A3" s="382" t="s">
        <v>389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66"/>
    </row>
    <row r="4" spans="1:13" ht="9.75" customHeight="1" x14ac:dyDescent="0.25">
      <c r="A4" s="390" t="s">
        <v>223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247"/>
    </row>
    <row r="5" spans="1:13" ht="14.25" customHeight="1" x14ac:dyDescent="0.25">
      <c r="A5" s="381" t="s">
        <v>118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214"/>
    </row>
    <row r="6" spans="1:13" ht="12" customHeight="1" thickBot="1" x14ac:dyDescent="0.3">
      <c r="A6" s="6"/>
      <c r="C6" s="8"/>
      <c r="D6" s="8"/>
      <c r="E6" s="8"/>
      <c r="F6" s="8"/>
      <c r="G6" s="8"/>
      <c r="H6" s="8"/>
    </row>
    <row r="7" spans="1:13" ht="23.25" customHeight="1" x14ac:dyDescent="0.25">
      <c r="A7" s="377" t="s">
        <v>382</v>
      </c>
      <c r="B7" s="377" t="s">
        <v>3</v>
      </c>
      <c r="C7" s="377" t="s">
        <v>4</v>
      </c>
      <c r="D7" s="384" t="s">
        <v>441</v>
      </c>
      <c r="E7" s="385"/>
      <c r="F7" s="386"/>
      <c r="G7" s="384" t="s">
        <v>440</v>
      </c>
      <c r="H7" s="385"/>
      <c r="I7" s="386"/>
      <c r="J7" s="384" t="s">
        <v>381</v>
      </c>
      <c r="K7" s="385"/>
      <c r="L7" s="386"/>
    </row>
    <row r="8" spans="1:13" ht="11.25" customHeight="1" thickBot="1" x14ac:dyDescent="0.3">
      <c r="A8" s="378"/>
      <c r="B8" s="378"/>
      <c r="C8" s="378"/>
      <c r="D8" s="387"/>
      <c r="E8" s="388"/>
      <c r="F8" s="389"/>
      <c r="G8" s="387"/>
      <c r="H8" s="388"/>
      <c r="I8" s="389"/>
      <c r="J8" s="387"/>
      <c r="K8" s="388"/>
      <c r="L8" s="389"/>
    </row>
    <row r="9" spans="1:13" ht="36" customHeight="1" thickBot="1" x14ac:dyDescent="0.3">
      <c r="A9" s="379"/>
      <c r="B9" s="379"/>
      <c r="C9" s="379"/>
      <c r="D9" s="2" t="s">
        <v>10</v>
      </c>
      <c r="E9" s="2" t="s">
        <v>11</v>
      </c>
      <c r="F9" s="2" t="s">
        <v>119</v>
      </c>
      <c r="G9" s="2" t="s">
        <v>10</v>
      </c>
      <c r="H9" s="2" t="s">
        <v>11</v>
      </c>
      <c r="I9" s="2" t="s">
        <v>119</v>
      </c>
      <c r="J9" s="2" t="s">
        <v>10</v>
      </c>
      <c r="K9" s="2" t="s">
        <v>11</v>
      </c>
      <c r="L9" s="2" t="s">
        <v>119</v>
      </c>
    </row>
    <row r="10" spans="1:13" ht="17.25" customHeight="1" thickBot="1" x14ac:dyDescent="0.3">
      <c r="A10" s="2" t="s">
        <v>12</v>
      </c>
      <c r="B10" s="2" t="s">
        <v>13</v>
      </c>
      <c r="C10" s="2" t="s">
        <v>14</v>
      </c>
      <c r="D10" s="2">
        <v>1</v>
      </c>
      <c r="E10" s="2">
        <v>2</v>
      </c>
      <c r="F10" s="2">
        <v>3</v>
      </c>
      <c r="G10" s="2">
        <v>4</v>
      </c>
      <c r="H10" s="2">
        <v>5</v>
      </c>
      <c r="I10" s="2">
        <v>6</v>
      </c>
      <c r="J10" s="2">
        <v>7</v>
      </c>
      <c r="K10" s="2">
        <v>8</v>
      </c>
      <c r="L10" s="2">
        <v>9</v>
      </c>
    </row>
    <row r="11" spans="1:13" ht="21" customHeight="1" thickBot="1" x14ac:dyDescent="0.3">
      <c r="A11" s="372" t="s">
        <v>120</v>
      </c>
      <c r="B11" s="373"/>
      <c r="C11" s="373"/>
      <c r="D11" s="373"/>
      <c r="E11" s="373"/>
      <c r="F11" s="373"/>
      <c r="G11" s="373"/>
      <c r="H11" s="373"/>
      <c r="I11" s="373"/>
      <c r="J11" s="373"/>
      <c r="K11" s="373"/>
      <c r="L11" s="374"/>
    </row>
    <row r="12" spans="1:13" ht="20.25" customHeight="1" thickBot="1" x14ac:dyDescent="0.3">
      <c r="A12" s="2">
        <v>1</v>
      </c>
      <c r="B12" s="3" t="s">
        <v>121</v>
      </c>
      <c r="C12" s="2">
        <v>1</v>
      </c>
      <c r="D12" s="7">
        <f>повна!K39</f>
        <v>24.861325643752263</v>
      </c>
      <c r="E12" s="4">
        <v>0</v>
      </c>
      <c r="F12" s="2" t="s">
        <v>122</v>
      </c>
      <c r="G12" s="4">
        <f>повна!N39</f>
        <v>28.34</v>
      </c>
      <c r="H12" s="4">
        <v>0</v>
      </c>
      <c r="I12" s="2" t="s">
        <v>122</v>
      </c>
      <c r="J12" s="4">
        <f>D12-G12</f>
        <v>-3.4786743562477369</v>
      </c>
      <c r="K12" s="2" t="s">
        <v>122</v>
      </c>
      <c r="L12" s="2" t="s">
        <v>122</v>
      </c>
    </row>
    <row r="13" spans="1:13" ht="39" customHeight="1" thickBot="1" x14ac:dyDescent="0.3">
      <c r="A13" s="2" t="s">
        <v>224</v>
      </c>
      <c r="B13" s="3" t="s">
        <v>226</v>
      </c>
      <c r="C13" s="2">
        <v>2</v>
      </c>
      <c r="D13" s="2" t="s">
        <v>122</v>
      </c>
      <c r="E13" s="2" t="s">
        <v>122</v>
      </c>
      <c r="F13" s="4">
        <f>D12*1.7/12</f>
        <v>3.5220211328649036</v>
      </c>
      <c r="G13" s="2" t="s">
        <v>122</v>
      </c>
      <c r="H13" s="2" t="s">
        <v>122</v>
      </c>
      <c r="I13" s="245">
        <f>G12*1.7/12</f>
        <v>4.0148333333333328</v>
      </c>
      <c r="J13" s="2" t="s">
        <v>122</v>
      </c>
      <c r="K13" s="2" t="s">
        <v>122</v>
      </c>
      <c r="L13" s="4">
        <f>F13-I13</f>
        <v>-0.49281220046842922</v>
      </c>
    </row>
    <row r="14" spans="1:13" ht="39.75" customHeight="1" thickBot="1" x14ac:dyDescent="0.3">
      <c r="A14" s="2" t="s">
        <v>225</v>
      </c>
      <c r="B14" s="3" t="s">
        <v>227</v>
      </c>
      <c r="C14" s="2">
        <v>2</v>
      </c>
      <c r="D14" s="2" t="s">
        <v>122</v>
      </c>
      <c r="E14" s="2" t="s">
        <v>122</v>
      </c>
      <c r="F14" s="4">
        <f>D12*1.7/12</f>
        <v>3.5220211328649036</v>
      </c>
      <c r="G14" s="2" t="s">
        <v>122</v>
      </c>
      <c r="H14" s="2" t="s">
        <v>122</v>
      </c>
      <c r="I14" s="245">
        <f>G12*1.7/12</f>
        <v>4.0148333333333328</v>
      </c>
      <c r="J14" s="2" t="s">
        <v>122</v>
      </c>
      <c r="K14" s="2" t="s">
        <v>122</v>
      </c>
      <c r="L14" s="4">
        <f>F14-I14</f>
        <v>-0.49281220046842922</v>
      </c>
    </row>
    <row r="15" spans="1:13" ht="29.25" customHeight="1" thickBot="1" x14ac:dyDescent="0.3">
      <c r="A15" s="2">
        <v>3</v>
      </c>
      <c r="B15" s="3" t="s">
        <v>228</v>
      </c>
      <c r="C15" s="2">
        <v>3</v>
      </c>
      <c r="D15" s="7">
        <f>повна!K38</f>
        <v>124.3066282187613</v>
      </c>
      <c r="E15" s="4"/>
      <c r="F15" s="2" t="s">
        <v>122</v>
      </c>
      <c r="G15" s="7">
        <f>повна!N38</f>
        <v>270.04653641602158</v>
      </c>
      <c r="H15" s="4">
        <v>0</v>
      </c>
      <c r="I15" s="2" t="s">
        <v>122</v>
      </c>
      <c r="J15" s="7">
        <f>G15-D15</f>
        <v>145.73990819726026</v>
      </c>
      <c r="K15" s="2" t="s">
        <v>122</v>
      </c>
      <c r="L15" s="2" t="s">
        <v>122</v>
      </c>
    </row>
    <row r="16" spans="1:13" ht="36" customHeight="1" thickBot="1" x14ac:dyDescent="0.3">
      <c r="A16" s="5" t="s">
        <v>157</v>
      </c>
      <c r="B16" s="3" t="s">
        <v>229</v>
      </c>
      <c r="C16" s="2">
        <v>4</v>
      </c>
      <c r="D16" s="7">
        <f>повна!K38</f>
        <v>124.3066282187613</v>
      </c>
      <c r="E16" s="4"/>
      <c r="F16" s="2" t="s">
        <v>122</v>
      </c>
      <c r="G16" s="7">
        <f>повна!N38</f>
        <v>270.04653641602158</v>
      </c>
      <c r="H16" s="4">
        <v>0</v>
      </c>
      <c r="I16" s="2" t="s">
        <v>230</v>
      </c>
      <c r="J16" s="7">
        <f>G16-D16</f>
        <v>145.73990819726026</v>
      </c>
      <c r="K16" s="2" t="s">
        <v>122</v>
      </c>
      <c r="L16" s="2" t="s">
        <v>122</v>
      </c>
    </row>
    <row r="17" spans="1:12" ht="20.25" customHeight="1" thickBot="1" x14ac:dyDescent="0.3">
      <c r="A17" s="5" t="s">
        <v>158</v>
      </c>
      <c r="B17" s="3" t="s">
        <v>383</v>
      </c>
      <c r="C17" s="2"/>
      <c r="D17" s="7">
        <f>повна!K38</f>
        <v>124.3066282187613</v>
      </c>
      <c r="E17" s="4"/>
      <c r="F17" s="2"/>
      <c r="G17" s="7">
        <f>повна!N38</f>
        <v>270.04653641602158</v>
      </c>
      <c r="H17" s="4"/>
      <c r="I17" s="2" t="s">
        <v>122</v>
      </c>
      <c r="J17" s="7">
        <f>G17-D17</f>
        <v>145.73990819726026</v>
      </c>
      <c r="K17" s="2" t="s">
        <v>122</v>
      </c>
      <c r="L17" s="2" t="s">
        <v>122</v>
      </c>
    </row>
    <row r="18" spans="1:12" ht="15.75" customHeight="1" thickBot="1" x14ac:dyDescent="0.3">
      <c r="A18" s="5" t="s">
        <v>166</v>
      </c>
      <c r="B18" s="3" t="s">
        <v>123</v>
      </c>
      <c r="C18" s="2">
        <v>5</v>
      </c>
      <c r="D18" s="7">
        <f>повна!K38</f>
        <v>124.3066282187613</v>
      </c>
      <c r="E18" s="4"/>
      <c r="F18" s="2" t="s">
        <v>122</v>
      </c>
      <c r="G18" s="7">
        <f>повна!N38</f>
        <v>270.04653641602158</v>
      </c>
      <c r="H18" s="4"/>
      <c r="I18" s="2" t="s">
        <v>122</v>
      </c>
      <c r="J18" s="7">
        <f>G18-D18</f>
        <v>145.73990819726026</v>
      </c>
      <c r="K18" s="2" t="s">
        <v>122</v>
      </c>
      <c r="L18" s="2" t="s">
        <v>122</v>
      </c>
    </row>
    <row r="19" spans="1:12" ht="17.25" customHeight="1" thickBot="1" x14ac:dyDescent="0.3">
      <c r="A19" s="5" t="s">
        <v>167</v>
      </c>
      <c r="B19" s="3" t="s">
        <v>124</v>
      </c>
      <c r="C19" s="2">
        <v>6</v>
      </c>
      <c r="D19" s="7">
        <f>повна!K38</f>
        <v>124.3066282187613</v>
      </c>
      <c r="E19" s="4"/>
      <c r="F19" s="2" t="s">
        <v>122</v>
      </c>
      <c r="G19" s="7">
        <f>повна!N38</f>
        <v>270.04653641602158</v>
      </c>
      <c r="H19" s="4"/>
      <c r="I19" s="2" t="s">
        <v>122</v>
      </c>
      <c r="J19" s="7">
        <f>G19-D19</f>
        <v>145.73990819726026</v>
      </c>
      <c r="K19" s="2" t="s">
        <v>122</v>
      </c>
      <c r="L19" s="2" t="s">
        <v>122</v>
      </c>
    </row>
    <row r="20" spans="1:12" ht="53.25" customHeight="1" thickBot="1" x14ac:dyDescent="0.3">
      <c r="A20" s="2">
        <v>4</v>
      </c>
      <c r="B20" s="3" t="s">
        <v>388</v>
      </c>
      <c r="C20" s="2">
        <v>7</v>
      </c>
      <c r="D20" s="2" t="s">
        <v>122</v>
      </c>
      <c r="E20" s="2" t="s">
        <v>122</v>
      </c>
      <c r="F20" s="4">
        <f>D19*1.7/12</f>
        <v>17.610105664324518</v>
      </c>
      <c r="G20" s="2" t="s">
        <v>122</v>
      </c>
      <c r="H20" s="2" t="s">
        <v>122</v>
      </c>
      <c r="I20" s="7">
        <f>повна!N38*1.7/12</f>
        <v>38.256592658936391</v>
      </c>
      <c r="J20" s="2" t="s">
        <v>122</v>
      </c>
      <c r="K20" s="2" t="s">
        <v>122</v>
      </c>
      <c r="L20" s="7">
        <f>I20-F20</f>
        <v>20.646486994611873</v>
      </c>
    </row>
    <row r="21" spans="1:12" ht="36" customHeight="1" thickBot="1" x14ac:dyDescent="0.3">
      <c r="A21" s="2" t="s">
        <v>231</v>
      </c>
      <c r="B21" s="3" t="s">
        <v>232</v>
      </c>
      <c r="C21" s="2"/>
      <c r="D21" s="2" t="s">
        <v>122</v>
      </c>
      <c r="E21" s="2" t="s">
        <v>122</v>
      </c>
      <c r="F21" s="4">
        <f>D19*1.7/12</f>
        <v>17.610105664324518</v>
      </c>
      <c r="G21" s="2" t="s">
        <v>122</v>
      </c>
      <c r="H21" s="2" t="s">
        <v>122</v>
      </c>
      <c r="I21" s="7">
        <f>повна!N38*1.7/12</f>
        <v>38.256592658936391</v>
      </c>
      <c r="J21" s="2" t="s">
        <v>122</v>
      </c>
      <c r="K21" s="2" t="s">
        <v>122</v>
      </c>
      <c r="L21" s="7">
        <f>I21-F21</f>
        <v>20.646486994611873</v>
      </c>
    </row>
    <row r="22" spans="1:12" ht="36" customHeight="1" thickBot="1" x14ac:dyDescent="0.3">
      <c r="A22" s="2">
        <v>5</v>
      </c>
      <c r="B22" s="3" t="s">
        <v>125</v>
      </c>
      <c r="C22" s="2">
        <v>8</v>
      </c>
      <c r="D22" s="2" t="s">
        <v>122</v>
      </c>
      <c r="E22" s="2" t="s">
        <v>122</v>
      </c>
      <c r="F22" s="2" t="s">
        <v>122</v>
      </c>
      <c r="G22" s="2" t="s">
        <v>122</v>
      </c>
      <c r="H22" s="2" t="s">
        <v>122</v>
      </c>
      <c r="I22" s="2" t="s">
        <v>122</v>
      </c>
      <c r="J22" s="2" t="s">
        <v>122</v>
      </c>
      <c r="K22" s="2" t="s">
        <v>122</v>
      </c>
      <c r="L22" s="2" t="s">
        <v>122</v>
      </c>
    </row>
    <row r="23" spans="1:12" ht="41.25" customHeight="1" thickBot="1" x14ac:dyDescent="0.3">
      <c r="A23" s="2">
        <v>6</v>
      </c>
      <c r="B23" s="3" t="s">
        <v>126</v>
      </c>
      <c r="C23" s="2">
        <v>9</v>
      </c>
      <c r="D23" s="2" t="s">
        <v>122</v>
      </c>
      <c r="E23" s="2" t="s">
        <v>122</v>
      </c>
      <c r="F23" s="2" t="s">
        <v>122</v>
      </c>
      <c r="G23" s="2" t="s">
        <v>122</v>
      </c>
      <c r="H23" s="2" t="s">
        <v>122</v>
      </c>
      <c r="I23" s="2" t="s">
        <v>122</v>
      </c>
      <c r="J23" s="2" t="s">
        <v>122</v>
      </c>
      <c r="K23" s="2" t="s">
        <v>122</v>
      </c>
      <c r="L23" s="2" t="s">
        <v>122</v>
      </c>
    </row>
    <row r="24" spans="1:12" ht="26.25" customHeight="1" thickBot="1" x14ac:dyDescent="0.3">
      <c r="A24" s="2">
        <v>7</v>
      </c>
      <c r="B24" s="3" t="s">
        <v>127</v>
      </c>
      <c r="C24" s="2">
        <v>10</v>
      </c>
      <c r="D24" s="7">
        <f>D12+D17</f>
        <v>149.16795386251357</v>
      </c>
      <c r="E24" s="4"/>
      <c r="F24" s="2" t="s">
        <v>122</v>
      </c>
      <c r="G24" s="7">
        <f>G12+G17</f>
        <v>298.38653641602156</v>
      </c>
      <c r="H24" s="4">
        <v>0</v>
      </c>
      <c r="I24" s="2" t="s">
        <v>122</v>
      </c>
      <c r="J24" s="7">
        <f>G24-D24</f>
        <v>149.21858255350799</v>
      </c>
      <c r="K24" s="2" t="s">
        <v>122</v>
      </c>
      <c r="L24" s="2" t="s">
        <v>122</v>
      </c>
    </row>
    <row r="25" spans="1:12" ht="36" customHeight="1" thickBot="1" x14ac:dyDescent="0.3">
      <c r="A25" s="2">
        <v>8</v>
      </c>
      <c r="B25" s="3" t="s">
        <v>233</v>
      </c>
      <c r="C25" s="2">
        <v>11</v>
      </c>
      <c r="D25" s="2" t="s">
        <v>122</v>
      </c>
      <c r="E25" s="2" t="s">
        <v>122</v>
      </c>
      <c r="F25" s="7">
        <f>F13+F20</f>
        <v>21.132126797189422</v>
      </c>
      <c r="G25" s="2" t="s">
        <v>122</v>
      </c>
      <c r="H25" s="2" t="s">
        <v>122</v>
      </c>
      <c r="I25" s="7">
        <f>I13+I20</f>
        <v>42.271425992269727</v>
      </c>
      <c r="J25" s="2" t="s">
        <v>122</v>
      </c>
      <c r="K25" s="2" t="s">
        <v>122</v>
      </c>
      <c r="L25" s="7">
        <f>I25-F25</f>
        <v>21.139299195080305</v>
      </c>
    </row>
    <row r="26" spans="1:12" ht="39" customHeight="1" thickBot="1" x14ac:dyDescent="0.3">
      <c r="A26" s="2" t="s">
        <v>150</v>
      </c>
      <c r="B26" s="3" t="s">
        <v>234</v>
      </c>
      <c r="C26" s="5" t="s">
        <v>384</v>
      </c>
      <c r="D26" s="2" t="s">
        <v>122</v>
      </c>
      <c r="E26" s="2" t="s">
        <v>122</v>
      </c>
      <c r="F26" s="7">
        <f>F14+F21</f>
        <v>21.132126797189422</v>
      </c>
      <c r="G26" s="2" t="s">
        <v>122</v>
      </c>
      <c r="H26" s="2" t="s">
        <v>122</v>
      </c>
      <c r="I26" s="7">
        <f>I14+I21</f>
        <v>42.271425992269727</v>
      </c>
      <c r="J26" s="2" t="s">
        <v>122</v>
      </c>
      <c r="K26" s="2" t="s">
        <v>122</v>
      </c>
      <c r="L26" s="7">
        <f>I26-F26</f>
        <v>21.139299195080305</v>
      </c>
    </row>
    <row r="27" spans="1:12" ht="27" customHeight="1" thickBot="1" x14ac:dyDescent="0.3">
      <c r="A27" s="2">
        <v>9</v>
      </c>
      <c r="B27" s="3" t="s">
        <v>128</v>
      </c>
      <c r="C27" s="2">
        <v>12</v>
      </c>
      <c r="D27" s="7">
        <f>D12+D18</f>
        <v>149.16795386251357</v>
      </c>
      <c r="E27" s="4"/>
      <c r="F27" s="2" t="s">
        <v>122</v>
      </c>
      <c r="G27" s="7">
        <f>G12+G18</f>
        <v>298.38653641602156</v>
      </c>
      <c r="H27" s="4">
        <v>0</v>
      </c>
      <c r="I27" s="2" t="s">
        <v>122</v>
      </c>
      <c r="J27" s="4"/>
      <c r="K27" s="4"/>
      <c r="L27" s="2" t="s">
        <v>122</v>
      </c>
    </row>
    <row r="28" spans="1:12" ht="27" customHeight="1" thickBot="1" x14ac:dyDescent="0.3">
      <c r="A28" s="2">
        <v>10</v>
      </c>
      <c r="B28" s="3" t="s">
        <v>129</v>
      </c>
      <c r="C28" s="2">
        <v>13</v>
      </c>
      <c r="D28" s="7">
        <f>D12+D19</f>
        <v>149.16795386251357</v>
      </c>
      <c r="E28" s="4"/>
      <c r="F28" s="2" t="s">
        <v>122</v>
      </c>
      <c r="G28" s="7">
        <f>G12+G19</f>
        <v>298.38653641602156</v>
      </c>
      <c r="H28" s="4">
        <v>0</v>
      </c>
      <c r="I28" s="2" t="s">
        <v>122</v>
      </c>
      <c r="J28" s="4"/>
      <c r="K28" s="4"/>
      <c r="L28" s="2" t="s">
        <v>122</v>
      </c>
    </row>
    <row r="29" spans="1:12" ht="18.75" customHeight="1" thickBot="1" x14ac:dyDescent="0.3">
      <c r="A29" s="372" t="s">
        <v>130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4"/>
    </row>
    <row r="30" spans="1:12" ht="36" customHeight="1" thickBot="1" x14ac:dyDescent="0.3">
      <c r="A30" s="2">
        <v>11</v>
      </c>
      <c r="B30" s="3" t="s">
        <v>131</v>
      </c>
      <c r="C30" s="2">
        <v>14</v>
      </c>
      <c r="D30" s="4"/>
      <c r="E30" s="4"/>
      <c r="F30" s="2" t="s">
        <v>122</v>
      </c>
      <c r="G30" s="4"/>
      <c r="H30" s="4"/>
      <c r="I30" s="2" t="s">
        <v>122</v>
      </c>
      <c r="J30" s="4">
        <v>0</v>
      </c>
      <c r="K30" s="4"/>
      <c r="L30" s="2" t="s">
        <v>122</v>
      </c>
    </row>
    <row r="31" spans="1:12" ht="36" customHeight="1" thickBot="1" x14ac:dyDescent="0.3">
      <c r="A31" s="5" t="s">
        <v>384</v>
      </c>
      <c r="B31" s="3" t="s">
        <v>132</v>
      </c>
      <c r="C31" s="2">
        <v>15</v>
      </c>
      <c r="D31" s="4">
        <v>1.7</v>
      </c>
      <c r="E31" s="4"/>
      <c r="F31" s="2" t="s">
        <v>122</v>
      </c>
      <c r="G31" s="4">
        <v>1.7</v>
      </c>
      <c r="H31" s="4">
        <v>0</v>
      </c>
      <c r="I31" s="2" t="s">
        <v>122</v>
      </c>
      <c r="J31" s="4">
        <v>0</v>
      </c>
      <c r="K31" s="4">
        <v>0</v>
      </c>
      <c r="L31" s="2" t="s">
        <v>122</v>
      </c>
    </row>
    <row r="32" spans="1:12" ht="36" customHeight="1" thickBot="1" x14ac:dyDescent="0.3">
      <c r="A32" s="5" t="s">
        <v>385</v>
      </c>
      <c r="B32" s="3" t="s">
        <v>133</v>
      </c>
      <c r="C32" s="2">
        <v>16</v>
      </c>
      <c r="D32" s="4"/>
      <c r="E32" s="4"/>
      <c r="F32" s="2" t="s">
        <v>122</v>
      </c>
      <c r="G32" s="4"/>
      <c r="H32" s="4"/>
      <c r="I32" s="2" t="s">
        <v>122</v>
      </c>
      <c r="J32" s="4">
        <v>0</v>
      </c>
      <c r="K32" s="4"/>
      <c r="L32" s="2" t="s">
        <v>122</v>
      </c>
    </row>
    <row r="33" spans="1:12" ht="39" customHeight="1" thickBot="1" x14ac:dyDescent="0.3">
      <c r="A33" s="5" t="s">
        <v>386</v>
      </c>
      <c r="B33" s="3" t="s">
        <v>134</v>
      </c>
      <c r="C33" s="2">
        <v>17</v>
      </c>
      <c r="D33" s="4">
        <v>1.7</v>
      </c>
      <c r="E33" s="4"/>
      <c r="F33" s="2" t="s">
        <v>122</v>
      </c>
      <c r="G33" s="4">
        <v>1.7</v>
      </c>
      <c r="H33" s="4">
        <v>0</v>
      </c>
      <c r="I33" s="2" t="s">
        <v>122</v>
      </c>
      <c r="J33" s="4">
        <v>0</v>
      </c>
      <c r="K33" s="4">
        <v>0</v>
      </c>
      <c r="L33" s="2" t="s">
        <v>122</v>
      </c>
    </row>
    <row r="34" spans="1:12" ht="17.25" customHeight="1" x14ac:dyDescent="0.25">
      <c r="A34" s="369" t="s">
        <v>43</v>
      </c>
      <c r="B34" s="369"/>
    </row>
    <row r="35" spans="1:12" ht="36" customHeight="1" x14ac:dyDescent="0.25">
      <c r="A35" s="370" t="s">
        <v>135</v>
      </c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</row>
    <row r="36" spans="1:12" ht="36" customHeight="1" x14ac:dyDescent="0.25">
      <c r="A36" s="212"/>
      <c r="B36" s="206" t="str">
        <f>[1]повна!A41</f>
        <v>Директор</v>
      </c>
      <c r="C36" s="375" t="str">
        <f>[1]повна!D41</f>
        <v>__________</v>
      </c>
      <c r="D36" s="375"/>
      <c r="E36" s="375"/>
      <c r="F36" s="375"/>
      <c r="H36" s="371" t="str">
        <f>[1]повна!N41</f>
        <v>Лубинський В.О.</v>
      </c>
      <c r="I36" s="371"/>
      <c r="J36" s="371"/>
      <c r="K36" s="371"/>
    </row>
    <row r="37" spans="1:12" ht="36" customHeight="1" x14ac:dyDescent="0.25">
      <c r="A37" s="211"/>
      <c r="B37" s="212" t="str">
        <f>[1]повна!A42</f>
        <v>(керівник)</v>
      </c>
      <c r="C37" s="376"/>
      <c r="D37" s="376"/>
      <c r="E37" s="376"/>
      <c r="F37" s="376"/>
      <c r="H37" s="371" t="str">
        <f>[1]повна!N42</f>
        <v>(ініціали, прізвище)</v>
      </c>
      <c r="I37" s="371"/>
      <c r="J37" s="371"/>
      <c r="K37" s="371"/>
    </row>
  </sheetData>
  <mergeCells count="20">
    <mergeCell ref="A7:A9"/>
    <mergeCell ref="A1:A2"/>
    <mergeCell ref="A11:L11"/>
    <mergeCell ref="A5:L5"/>
    <mergeCell ref="A3:L3"/>
    <mergeCell ref="J1:L1"/>
    <mergeCell ref="J2:L2"/>
    <mergeCell ref="B7:B9"/>
    <mergeCell ref="C7:C9"/>
    <mergeCell ref="D7:F8"/>
    <mergeCell ref="G7:I8"/>
    <mergeCell ref="J7:L8"/>
    <mergeCell ref="A4:L4"/>
    <mergeCell ref="A34:B34"/>
    <mergeCell ref="A35:L35"/>
    <mergeCell ref="H36:K36"/>
    <mergeCell ref="H37:K37"/>
    <mergeCell ref="A29:L29"/>
    <mergeCell ref="C36:F36"/>
    <mergeCell ref="C37:F3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2"/>
  <sheetViews>
    <sheetView workbookViewId="0">
      <selection activeCell="K20" sqref="K20"/>
    </sheetView>
  </sheetViews>
  <sheetFormatPr defaultRowHeight="15" x14ac:dyDescent="0.25"/>
  <cols>
    <col min="1" max="1" width="1.85546875" style="68" customWidth="1"/>
    <col min="2" max="2" width="5" style="68" customWidth="1"/>
    <col min="3" max="3" width="8.5703125" style="68" customWidth="1"/>
    <col min="4" max="4" width="10.28515625" style="68" customWidth="1"/>
    <col min="5" max="5" width="3" style="68" customWidth="1"/>
    <col min="6" max="6" width="7.28515625" style="68" customWidth="1"/>
    <col min="7" max="7" width="7.85546875" style="68" customWidth="1"/>
    <col min="8" max="8" width="5.85546875" style="68" customWidth="1"/>
    <col min="9" max="9" width="5.140625" style="68" customWidth="1"/>
    <col min="10" max="10" width="3.7109375" style="68" customWidth="1"/>
    <col min="11" max="13" width="5.7109375" style="68" customWidth="1"/>
    <col min="14" max="14" width="8.7109375" style="68" customWidth="1"/>
    <col min="15" max="15" width="6.42578125" style="68" customWidth="1"/>
    <col min="16" max="17" width="5.7109375" style="68" customWidth="1"/>
    <col min="18" max="18" width="10" style="68" customWidth="1"/>
    <col min="19" max="19" width="8" style="68" customWidth="1"/>
    <col min="20" max="20" width="7.85546875" style="68" customWidth="1"/>
    <col min="21" max="21" width="5.28515625" style="68" customWidth="1"/>
    <col min="22" max="22" width="10.5703125" style="68" customWidth="1"/>
    <col min="23" max="253" width="9.140625" style="68"/>
    <col min="254" max="254" width="3.42578125" style="68" customWidth="1"/>
    <col min="255" max="255" width="10.42578125" style="68" customWidth="1"/>
    <col min="256" max="256" width="7.7109375" style="68" customWidth="1"/>
    <col min="257" max="257" width="10" style="68" customWidth="1"/>
    <col min="258" max="258" width="5.42578125" style="68" customWidth="1"/>
    <col min="259" max="259" width="9.42578125" style="68" customWidth="1"/>
    <col min="260" max="260" width="9" style="68" customWidth="1"/>
    <col min="261" max="261" width="8.85546875" style="68" customWidth="1"/>
    <col min="262" max="262" width="6.140625" style="68" customWidth="1"/>
    <col min="263" max="263" width="5.140625" style="68" customWidth="1"/>
    <col min="264" max="264" width="7.85546875" style="68" customWidth="1"/>
    <col min="265" max="265" width="9.140625" style="68" customWidth="1"/>
    <col min="266" max="266" width="7" style="68" customWidth="1"/>
    <col min="267" max="267" width="5.7109375" style="68" customWidth="1"/>
    <col min="268" max="268" width="9.7109375" style="68" customWidth="1"/>
    <col min="269" max="269" width="10" style="68" customWidth="1"/>
    <col min="270" max="270" width="10.28515625" style="68" customWidth="1"/>
    <col min="271" max="271" width="5.140625" style="68" customWidth="1"/>
    <col min="272" max="272" width="12.7109375" style="68" customWidth="1"/>
    <col min="273" max="509" width="9.140625" style="68"/>
    <col min="510" max="510" width="3.42578125" style="68" customWidth="1"/>
    <col min="511" max="511" width="10.42578125" style="68" customWidth="1"/>
    <col min="512" max="512" width="7.7109375" style="68" customWidth="1"/>
    <col min="513" max="513" width="10" style="68" customWidth="1"/>
    <col min="514" max="514" width="5.42578125" style="68" customWidth="1"/>
    <col min="515" max="515" width="9.42578125" style="68" customWidth="1"/>
    <col min="516" max="516" width="9" style="68" customWidth="1"/>
    <col min="517" max="517" width="8.85546875" style="68" customWidth="1"/>
    <col min="518" max="518" width="6.140625" style="68" customWidth="1"/>
    <col min="519" max="519" width="5.140625" style="68" customWidth="1"/>
    <col min="520" max="520" width="7.85546875" style="68" customWidth="1"/>
    <col min="521" max="521" width="9.140625" style="68" customWidth="1"/>
    <col min="522" max="522" width="7" style="68" customWidth="1"/>
    <col min="523" max="523" width="5.7109375" style="68" customWidth="1"/>
    <col min="524" max="524" width="9.7109375" style="68" customWidth="1"/>
    <col min="525" max="525" width="10" style="68" customWidth="1"/>
    <col min="526" max="526" width="10.28515625" style="68" customWidth="1"/>
    <col min="527" max="527" width="5.140625" style="68" customWidth="1"/>
    <col min="528" max="528" width="12.7109375" style="68" customWidth="1"/>
    <col min="529" max="765" width="9.140625" style="68"/>
    <col min="766" max="766" width="3.42578125" style="68" customWidth="1"/>
    <col min="767" max="767" width="10.42578125" style="68" customWidth="1"/>
    <col min="768" max="768" width="7.7109375" style="68" customWidth="1"/>
    <col min="769" max="769" width="10" style="68" customWidth="1"/>
    <col min="770" max="770" width="5.42578125" style="68" customWidth="1"/>
    <col min="771" max="771" width="9.42578125" style="68" customWidth="1"/>
    <col min="772" max="772" width="9" style="68" customWidth="1"/>
    <col min="773" max="773" width="8.85546875" style="68" customWidth="1"/>
    <col min="774" max="774" width="6.140625" style="68" customWidth="1"/>
    <col min="775" max="775" width="5.140625" style="68" customWidth="1"/>
    <col min="776" max="776" width="7.85546875" style="68" customWidth="1"/>
    <col min="777" max="777" width="9.140625" style="68" customWidth="1"/>
    <col min="778" max="778" width="7" style="68" customWidth="1"/>
    <col min="779" max="779" width="5.7109375" style="68" customWidth="1"/>
    <col min="780" max="780" width="9.7109375" style="68" customWidth="1"/>
    <col min="781" max="781" width="10" style="68" customWidth="1"/>
    <col min="782" max="782" width="10.28515625" style="68" customWidth="1"/>
    <col min="783" max="783" width="5.140625" style="68" customWidth="1"/>
    <col min="784" max="784" width="12.7109375" style="68" customWidth="1"/>
    <col min="785" max="1021" width="9.140625" style="68"/>
    <col min="1022" max="1022" width="3.42578125" style="68" customWidth="1"/>
    <col min="1023" max="1023" width="10.42578125" style="68" customWidth="1"/>
    <col min="1024" max="1024" width="7.7109375" style="68" customWidth="1"/>
    <col min="1025" max="1025" width="10" style="68" customWidth="1"/>
    <col min="1026" max="1026" width="5.42578125" style="68" customWidth="1"/>
    <col min="1027" max="1027" width="9.42578125" style="68" customWidth="1"/>
    <col min="1028" max="1028" width="9" style="68" customWidth="1"/>
    <col min="1029" max="1029" width="8.85546875" style="68" customWidth="1"/>
    <col min="1030" max="1030" width="6.140625" style="68" customWidth="1"/>
    <col min="1031" max="1031" width="5.140625" style="68" customWidth="1"/>
    <col min="1032" max="1032" width="7.85546875" style="68" customWidth="1"/>
    <col min="1033" max="1033" width="9.140625" style="68" customWidth="1"/>
    <col min="1034" max="1034" width="7" style="68" customWidth="1"/>
    <col min="1035" max="1035" width="5.7109375" style="68" customWidth="1"/>
    <col min="1036" max="1036" width="9.7109375" style="68" customWidth="1"/>
    <col min="1037" max="1037" width="10" style="68" customWidth="1"/>
    <col min="1038" max="1038" width="10.28515625" style="68" customWidth="1"/>
    <col min="1039" max="1039" width="5.140625" style="68" customWidth="1"/>
    <col min="1040" max="1040" width="12.7109375" style="68" customWidth="1"/>
    <col min="1041" max="1277" width="9.140625" style="68"/>
    <col min="1278" max="1278" width="3.42578125" style="68" customWidth="1"/>
    <col min="1279" max="1279" width="10.42578125" style="68" customWidth="1"/>
    <col min="1280" max="1280" width="7.7109375" style="68" customWidth="1"/>
    <col min="1281" max="1281" width="10" style="68" customWidth="1"/>
    <col min="1282" max="1282" width="5.42578125" style="68" customWidth="1"/>
    <col min="1283" max="1283" width="9.42578125" style="68" customWidth="1"/>
    <col min="1284" max="1284" width="9" style="68" customWidth="1"/>
    <col min="1285" max="1285" width="8.85546875" style="68" customWidth="1"/>
    <col min="1286" max="1286" width="6.140625" style="68" customWidth="1"/>
    <col min="1287" max="1287" width="5.140625" style="68" customWidth="1"/>
    <col min="1288" max="1288" width="7.85546875" style="68" customWidth="1"/>
    <col min="1289" max="1289" width="9.140625" style="68" customWidth="1"/>
    <col min="1290" max="1290" width="7" style="68" customWidth="1"/>
    <col min="1291" max="1291" width="5.7109375" style="68" customWidth="1"/>
    <col min="1292" max="1292" width="9.7109375" style="68" customWidth="1"/>
    <col min="1293" max="1293" width="10" style="68" customWidth="1"/>
    <col min="1294" max="1294" width="10.28515625" style="68" customWidth="1"/>
    <col min="1295" max="1295" width="5.140625" style="68" customWidth="1"/>
    <col min="1296" max="1296" width="12.7109375" style="68" customWidth="1"/>
    <col min="1297" max="1533" width="9.140625" style="68"/>
    <col min="1534" max="1534" width="3.42578125" style="68" customWidth="1"/>
    <col min="1535" max="1535" width="10.42578125" style="68" customWidth="1"/>
    <col min="1536" max="1536" width="7.7109375" style="68" customWidth="1"/>
    <col min="1537" max="1537" width="10" style="68" customWidth="1"/>
    <col min="1538" max="1538" width="5.42578125" style="68" customWidth="1"/>
    <col min="1539" max="1539" width="9.42578125" style="68" customWidth="1"/>
    <col min="1540" max="1540" width="9" style="68" customWidth="1"/>
    <col min="1541" max="1541" width="8.85546875" style="68" customWidth="1"/>
    <col min="1542" max="1542" width="6.140625" style="68" customWidth="1"/>
    <col min="1543" max="1543" width="5.140625" style="68" customWidth="1"/>
    <col min="1544" max="1544" width="7.85546875" style="68" customWidth="1"/>
    <col min="1545" max="1545" width="9.140625" style="68" customWidth="1"/>
    <col min="1546" max="1546" width="7" style="68" customWidth="1"/>
    <col min="1547" max="1547" width="5.7109375" style="68" customWidth="1"/>
    <col min="1548" max="1548" width="9.7109375" style="68" customWidth="1"/>
    <col min="1549" max="1549" width="10" style="68" customWidth="1"/>
    <col min="1550" max="1550" width="10.28515625" style="68" customWidth="1"/>
    <col min="1551" max="1551" width="5.140625" style="68" customWidth="1"/>
    <col min="1552" max="1552" width="12.7109375" style="68" customWidth="1"/>
    <col min="1553" max="1789" width="9.140625" style="68"/>
    <col min="1790" max="1790" width="3.42578125" style="68" customWidth="1"/>
    <col min="1791" max="1791" width="10.42578125" style="68" customWidth="1"/>
    <col min="1792" max="1792" width="7.7109375" style="68" customWidth="1"/>
    <col min="1793" max="1793" width="10" style="68" customWidth="1"/>
    <col min="1794" max="1794" width="5.42578125" style="68" customWidth="1"/>
    <col min="1795" max="1795" width="9.42578125" style="68" customWidth="1"/>
    <col min="1796" max="1796" width="9" style="68" customWidth="1"/>
    <col min="1797" max="1797" width="8.85546875" style="68" customWidth="1"/>
    <col min="1798" max="1798" width="6.140625" style="68" customWidth="1"/>
    <col min="1799" max="1799" width="5.140625" style="68" customWidth="1"/>
    <col min="1800" max="1800" width="7.85546875" style="68" customWidth="1"/>
    <col min="1801" max="1801" width="9.140625" style="68" customWidth="1"/>
    <col min="1802" max="1802" width="7" style="68" customWidth="1"/>
    <col min="1803" max="1803" width="5.7109375" style="68" customWidth="1"/>
    <col min="1804" max="1804" width="9.7109375" style="68" customWidth="1"/>
    <col min="1805" max="1805" width="10" style="68" customWidth="1"/>
    <col min="1806" max="1806" width="10.28515625" style="68" customWidth="1"/>
    <col min="1807" max="1807" width="5.140625" style="68" customWidth="1"/>
    <col min="1808" max="1808" width="12.7109375" style="68" customWidth="1"/>
    <col min="1809" max="2045" width="9.140625" style="68"/>
    <col min="2046" max="2046" width="3.42578125" style="68" customWidth="1"/>
    <col min="2047" max="2047" width="10.42578125" style="68" customWidth="1"/>
    <col min="2048" max="2048" width="7.7109375" style="68" customWidth="1"/>
    <col min="2049" max="2049" width="10" style="68" customWidth="1"/>
    <col min="2050" max="2050" width="5.42578125" style="68" customWidth="1"/>
    <col min="2051" max="2051" width="9.42578125" style="68" customWidth="1"/>
    <col min="2052" max="2052" width="9" style="68" customWidth="1"/>
    <col min="2053" max="2053" width="8.85546875" style="68" customWidth="1"/>
    <col min="2054" max="2054" width="6.140625" style="68" customWidth="1"/>
    <col min="2055" max="2055" width="5.140625" style="68" customWidth="1"/>
    <col min="2056" max="2056" width="7.85546875" style="68" customWidth="1"/>
    <col min="2057" max="2057" width="9.140625" style="68" customWidth="1"/>
    <col min="2058" max="2058" width="7" style="68" customWidth="1"/>
    <col min="2059" max="2059" width="5.7109375" style="68" customWidth="1"/>
    <col min="2060" max="2060" width="9.7109375" style="68" customWidth="1"/>
    <col min="2061" max="2061" width="10" style="68" customWidth="1"/>
    <col min="2062" max="2062" width="10.28515625" style="68" customWidth="1"/>
    <col min="2063" max="2063" width="5.140625" style="68" customWidth="1"/>
    <col min="2064" max="2064" width="12.7109375" style="68" customWidth="1"/>
    <col min="2065" max="2301" width="9.140625" style="68"/>
    <col min="2302" max="2302" width="3.42578125" style="68" customWidth="1"/>
    <col min="2303" max="2303" width="10.42578125" style="68" customWidth="1"/>
    <col min="2304" max="2304" width="7.7109375" style="68" customWidth="1"/>
    <col min="2305" max="2305" width="10" style="68" customWidth="1"/>
    <col min="2306" max="2306" width="5.42578125" style="68" customWidth="1"/>
    <col min="2307" max="2307" width="9.42578125" style="68" customWidth="1"/>
    <col min="2308" max="2308" width="9" style="68" customWidth="1"/>
    <col min="2309" max="2309" width="8.85546875" style="68" customWidth="1"/>
    <col min="2310" max="2310" width="6.140625" style="68" customWidth="1"/>
    <col min="2311" max="2311" width="5.140625" style="68" customWidth="1"/>
    <col min="2312" max="2312" width="7.85546875" style="68" customWidth="1"/>
    <col min="2313" max="2313" width="9.140625" style="68" customWidth="1"/>
    <col min="2314" max="2314" width="7" style="68" customWidth="1"/>
    <col min="2315" max="2315" width="5.7109375" style="68" customWidth="1"/>
    <col min="2316" max="2316" width="9.7109375" style="68" customWidth="1"/>
    <col min="2317" max="2317" width="10" style="68" customWidth="1"/>
    <col min="2318" max="2318" width="10.28515625" style="68" customWidth="1"/>
    <col min="2319" max="2319" width="5.140625" style="68" customWidth="1"/>
    <col min="2320" max="2320" width="12.7109375" style="68" customWidth="1"/>
    <col min="2321" max="2557" width="9.140625" style="68"/>
    <col min="2558" max="2558" width="3.42578125" style="68" customWidth="1"/>
    <col min="2559" max="2559" width="10.42578125" style="68" customWidth="1"/>
    <col min="2560" max="2560" width="7.7109375" style="68" customWidth="1"/>
    <col min="2561" max="2561" width="10" style="68" customWidth="1"/>
    <col min="2562" max="2562" width="5.42578125" style="68" customWidth="1"/>
    <col min="2563" max="2563" width="9.42578125" style="68" customWidth="1"/>
    <col min="2564" max="2564" width="9" style="68" customWidth="1"/>
    <col min="2565" max="2565" width="8.85546875" style="68" customWidth="1"/>
    <col min="2566" max="2566" width="6.140625" style="68" customWidth="1"/>
    <col min="2567" max="2567" width="5.140625" style="68" customWidth="1"/>
    <col min="2568" max="2568" width="7.85546875" style="68" customWidth="1"/>
    <col min="2569" max="2569" width="9.140625" style="68" customWidth="1"/>
    <col min="2570" max="2570" width="7" style="68" customWidth="1"/>
    <col min="2571" max="2571" width="5.7109375" style="68" customWidth="1"/>
    <col min="2572" max="2572" width="9.7109375" style="68" customWidth="1"/>
    <col min="2573" max="2573" width="10" style="68" customWidth="1"/>
    <col min="2574" max="2574" width="10.28515625" style="68" customWidth="1"/>
    <col min="2575" max="2575" width="5.140625" style="68" customWidth="1"/>
    <col min="2576" max="2576" width="12.7109375" style="68" customWidth="1"/>
    <col min="2577" max="2813" width="9.140625" style="68"/>
    <col min="2814" max="2814" width="3.42578125" style="68" customWidth="1"/>
    <col min="2815" max="2815" width="10.42578125" style="68" customWidth="1"/>
    <col min="2816" max="2816" width="7.7109375" style="68" customWidth="1"/>
    <col min="2817" max="2817" width="10" style="68" customWidth="1"/>
    <col min="2818" max="2818" width="5.42578125" style="68" customWidth="1"/>
    <col min="2819" max="2819" width="9.42578125" style="68" customWidth="1"/>
    <col min="2820" max="2820" width="9" style="68" customWidth="1"/>
    <col min="2821" max="2821" width="8.85546875" style="68" customWidth="1"/>
    <col min="2822" max="2822" width="6.140625" style="68" customWidth="1"/>
    <col min="2823" max="2823" width="5.140625" style="68" customWidth="1"/>
    <col min="2824" max="2824" width="7.85546875" style="68" customWidth="1"/>
    <col min="2825" max="2825" width="9.140625" style="68" customWidth="1"/>
    <col min="2826" max="2826" width="7" style="68" customWidth="1"/>
    <col min="2827" max="2827" width="5.7109375" style="68" customWidth="1"/>
    <col min="2828" max="2828" width="9.7109375" style="68" customWidth="1"/>
    <col min="2829" max="2829" width="10" style="68" customWidth="1"/>
    <col min="2830" max="2830" width="10.28515625" style="68" customWidth="1"/>
    <col min="2831" max="2831" width="5.140625" style="68" customWidth="1"/>
    <col min="2832" max="2832" width="12.7109375" style="68" customWidth="1"/>
    <col min="2833" max="3069" width="9.140625" style="68"/>
    <col min="3070" max="3070" width="3.42578125" style="68" customWidth="1"/>
    <col min="3071" max="3071" width="10.42578125" style="68" customWidth="1"/>
    <col min="3072" max="3072" width="7.7109375" style="68" customWidth="1"/>
    <col min="3073" max="3073" width="10" style="68" customWidth="1"/>
    <col min="3074" max="3074" width="5.42578125" style="68" customWidth="1"/>
    <col min="3075" max="3075" width="9.42578125" style="68" customWidth="1"/>
    <col min="3076" max="3076" width="9" style="68" customWidth="1"/>
    <col min="3077" max="3077" width="8.85546875" style="68" customWidth="1"/>
    <col min="3078" max="3078" width="6.140625" style="68" customWidth="1"/>
    <col min="3079" max="3079" width="5.140625" style="68" customWidth="1"/>
    <col min="3080" max="3080" width="7.85546875" style="68" customWidth="1"/>
    <col min="3081" max="3081" width="9.140625" style="68" customWidth="1"/>
    <col min="3082" max="3082" width="7" style="68" customWidth="1"/>
    <col min="3083" max="3083" width="5.7109375" style="68" customWidth="1"/>
    <col min="3084" max="3084" width="9.7109375" style="68" customWidth="1"/>
    <col min="3085" max="3085" width="10" style="68" customWidth="1"/>
    <col min="3086" max="3086" width="10.28515625" style="68" customWidth="1"/>
    <col min="3087" max="3087" width="5.140625" style="68" customWidth="1"/>
    <col min="3088" max="3088" width="12.7109375" style="68" customWidth="1"/>
    <col min="3089" max="3325" width="9.140625" style="68"/>
    <col min="3326" max="3326" width="3.42578125" style="68" customWidth="1"/>
    <col min="3327" max="3327" width="10.42578125" style="68" customWidth="1"/>
    <col min="3328" max="3328" width="7.7109375" style="68" customWidth="1"/>
    <col min="3329" max="3329" width="10" style="68" customWidth="1"/>
    <col min="3330" max="3330" width="5.42578125" style="68" customWidth="1"/>
    <col min="3331" max="3331" width="9.42578125" style="68" customWidth="1"/>
    <col min="3332" max="3332" width="9" style="68" customWidth="1"/>
    <col min="3333" max="3333" width="8.85546875" style="68" customWidth="1"/>
    <col min="3334" max="3334" width="6.140625" style="68" customWidth="1"/>
    <col min="3335" max="3335" width="5.140625" style="68" customWidth="1"/>
    <col min="3336" max="3336" width="7.85546875" style="68" customWidth="1"/>
    <col min="3337" max="3337" width="9.140625" style="68" customWidth="1"/>
    <col min="3338" max="3338" width="7" style="68" customWidth="1"/>
    <col min="3339" max="3339" width="5.7109375" style="68" customWidth="1"/>
    <col min="3340" max="3340" width="9.7109375" style="68" customWidth="1"/>
    <col min="3341" max="3341" width="10" style="68" customWidth="1"/>
    <col min="3342" max="3342" width="10.28515625" style="68" customWidth="1"/>
    <col min="3343" max="3343" width="5.140625" style="68" customWidth="1"/>
    <col min="3344" max="3344" width="12.7109375" style="68" customWidth="1"/>
    <col min="3345" max="3581" width="9.140625" style="68"/>
    <col min="3582" max="3582" width="3.42578125" style="68" customWidth="1"/>
    <col min="3583" max="3583" width="10.42578125" style="68" customWidth="1"/>
    <col min="3584" max="3584" width="7.7109375" style="68" customWidth="1"/>
    <col min="3585" max="3585" width="10" style="68" customWidth="1"/>
    <col min="3586" max="3586" width="5.42578125" style="68" customWidth="1"/>
    <col min="3587" max="3587" width="9.42578125" style="68" customWidth="1"/>
    <col min="3588" max="3588" width="9" style="68" customWidth="1"/>
    <col min="3589" max="3589" width="8.85546875" style="68" customWidth="1"/>
    <col min="3590" max="3590" width="6.140625" style="68" customWidth="1"/>
    <col min="3591" max="3591" width="5.140625" style="68" customWidth="1"/>
    <col min="3592" max="3592" width="7.85546875" style="68" customWidth="1"/>
    <col min="3593" max="3593" width="9.140625" style="68" customWidth="1"/>
    <col min="3594" max="3594" width="7" style="68" customWidth="1"/>
    <col min="3595" max="3595" width="5.7109375" style="68" customWidth="1"/>
    <col min="3596" max="3596" width="9.7109375" style="68" customWidth="1"/>
    <col min="3597" max="3597" width="10" style="68" customWidth="1"/>
    <col min="3598" max="3598" width="10.28515625" style="68" customWidth="1"/>
    <col min="3599" max="3599" width="5.140625" style="68" customWidth="1"/>
    <col min="3600" max="3600" width="12.7109375" style="68" customWidth="1"/>
    <col min="3601" max="3837" width="9.140625" style="68"/>
    <col min="3838" max="3838" width="3.42578125" style="68" customWidth="1"/>
    <col min="3839" max="3839" width="10.42578125" style="68" customWidth="1"/>
    <col min="3840" max="3840" width="7.7109375" style="68" customWidth="1"/>
    <col min="3841" max="3841" width="10" style="68" customWidth="1"/>
    <col min="3842" max="3842" width="5.42578125" style="68" customWidth="1"/>
    <col min="3843" max="3843" width="9.42578125" style="68" customWidth="1"/>
    <col min="3844" max="3844" width="9" style="68" customWidth="1"/>
    <col min="3845" max="3845" width="8.85546875" style="68" customWidth="1"/>
    <col min="3846" max="3846" width="6.140625" style="68" customWidth="1"/>
    <col min="3847" max="3847" width="5.140625" style="68" customWidth="1"/>
    <col min="3848" max="3848" width="7.85546875" style="68" customWidth="1"/>
    <col min="3849" max="3849" width="9.140625" style="68" customWidth="1"/>
    <col min="3850" max="3850" width="7" style="68" customWidth="1"/>
    <col min="3851" max="3851" width="5.7109375" style="68" customWidth="1"/>
    <col min="3852" max="3852" width="9.7109375" style="68" customWidth="1"/>
    <col min="3853" max="3853" width="10" style="68" customWidth="1"/>
    <col min="3854" max="3854" width="10.28515625" style="68" customWidth="1"/>
    <col min="3855" max="3855" width="5.140625" style="68" customWidth="1"/>
    <col min="3856" max="3856" width="12.7109375" style="68" customWidth="1"/>
    <col min="3857" max="4093" width="9.140625" style="68"/>
    <col min="4094" max="4094" width="3.42578125" style="68" customWidth="1"/>
    <col min="4095" max="4095" width="10.42578125" style="68" customWidth="1"/>
    <col min="4096" max="4096" width="7.7109375" style="68" customWidth="1"/>
    <col min="4097" max="4097" width="10" style="68" customWidth="1"/>
    <col min="4098" max="4098" width="5.42578125" style="68" customWidth="1"/>
    <col min="4099" max="4099" width="9.42578125" style="68" customWidth="1"/>
    <col min="4100" max="4100" width="9" style="68" customWidth="1"/>
    <col min="4101" max="4101" width="8.85546875" style="68" customWidth="1"/>
    <col min="4102" max="4102" width="6.140625" style="68" customWidth="1"/>
    <col min="4103" max="4103" width="5.140625" style="68" customWidth="1"/>
    <col min="4104" max="4104" width="7.85546875" style="68" customWidth="1"/>
    <col min="4105" max="4105" width="9.140625" style="68" customWidth="1"/>
    <col min="4106" max="4106" width="7" style="68" customWidth="1"/>
    <col min="4107" max="4107" width="5.7109375" style="68" customWidth="1"/>
    <col min="4108" max="4108" width="9.7109375" style="68" customWidth="1"/>
    <col min="4109" max="4109" width="10" style="68" customWidth="1"/>
    <col min="4110" max="4110" width="10.28515625" style="68" customWidth="1"/>
    <col min="4111" max="4111" width="5.140625" style="68" customWidth="1"/>
    <col min="4112" max="4112" width="12.7109375" style="68" customWidth="1"/>
    <col min="4113" max="4349" width="9.140625" style="68"/>
    <col min="4350" max="4350" width="3.42578125" style="68" customWidth="1"/>
    <col min="4351" max="4351" width="10.42578125" style="68" customWidth="1"/>
    <col min="4352" max="4352" width="7.7109375" style="68" customWidth="1"/>
    <col min="4353" max="4353" width="10" style="68" customWidth="1"/>
    <col min="4354" max="4354" width="5.42578125" style="68" customWidth="1"/>
    <col min="4355" max="4355" width="9.42578125" style="68" customWidth="1"/>
    <col min="4356" max="4356" width="9" style="68" customWidth="1"/>
    <col min="4357" max="4357" width="8.85546875" style="68" customWidth="1"/>
    <col min="4358" max="4358" width="6.140625" style="68" customWidth="1"/>
    <col min="4359" max="4359" width="5.140625" style="68" customWidth="1"/>
    <col min="4360" max="4360" width="7.85546875" style="68" customWidth="1"/>
    <col min="4361" max="4361" width="9.140625" style="68" customWidth="1"/>
    <col min="4362" max="4362" width="7" style="68" customWidth="1"/>
    <col min="4363" max="4363" width="5.7109375" style="68" customWidth="1"/>
    <col min="4364" max="4364" width="9.7109375" style="68" customWidth="1"/>
    <col min="4365" max="4365" width="10" style="68" customWidth="1"/>
    <col min="4366" max="4366" width="10.28515625" style="68" customWidth="1"/>
    <col min="4367" max="4367" width="5.140625" style="68" customWidth="1"/>
    <col min="4368" max="4368" width="12.7109375" style="68" customWidth="1"/>
    <col min="4369" max="4605" width="9.140625" style="68"/>
    <col min="4606" max="4606" width="3.42578125" style="68" customWidth="1"/>
    <col min="4607" max="4607" width="10.42578125" style="68" customWidth="1"/>
    <col min="4608" max="4608" width="7.7109375" style="68" customWidth="1"/>
    <col min="4609" max="4609" width="10" style="68" customWidth="1"/>
    <col min="4610" max="4610" width="5.42578125" style="68" customWidth="1"/>
    <col min="4611" max="4611" width="9.42578125" style="68" customWidth="1"/>
    <col min="4612" max="4612" width="9" style="68" customWidth="1"/>
    <col min="4613" max="4613" width="8.85546875" style="68" customWidth="1"/>
    <col min="4614" max="4614" width="6.140625" style="68" customWidth="1"/>
    <col min="4615" max="4615" width="5.140625" style="68" customWidth="1"/>
    <col min="4616" max="4616" width="7.85546875" style="68" customWidth="1"/>
    <col min="4617" max="4617" width="9.140625" style="68" customWidth="1"/>
    <col min="4618" max="4618" width="7" style="68" customWidth="1"/>
    <col min="4619" max="4619" width="5.7109375" style="68" customWidth="1"/>
    <col min="4620" max="4620" width="9.7109375" style="68" customWidth="1"/>
    <col min="4621" max="4621" width="10" style="68" customWidth="1"/>
    <col min="4622" max="4622" width="10.28515625" style="68" customWidth="1"/>
    <col min="4623" max="4623" width="5.140625" style="68" customWidth="1"/>
    <col min="4624" max="4624" width="12.7109375" style="68" customWidth="1"/>
    <col min="4625" max="4861" width="9.140625" style="68"/>
    <col min="4862" max="4862" width="3.42578125" style="68" customWidth="1"/>
    <col min="4863" max="4863" width="10.42578125" style="68" customWidth="1"/>
    <col min="4864" max="4864" width="7.7109375" style="68" customWidth="1"/>
    <col min="4865" max="4865" width="10" style="68" customWidth="1"/>
    <col min="4866" max="4866" width="5.42578125" style="68" customWidth="1"/>
    <col min="4867" max="4867" width="9.42578125" style="68" customWidth="1"/>
    <col min="4868" max="4868" width="9" style="68" customWidth="1"/>
    <col min="4869" max="4869" width="8.85546875" style="68" customWidth="1"/>
    <col min="4870" max="4870" width="6.140625" style="68" customWidth="1"/>
    <col min="4871" max="4871" width="5.140625" style="68" customWidth="1"/>
    <col min="4872" max="4872" width="7.85546875" style="68" customWidth="1"/>
    <col min="4873" max="4873" width="9.140625" style="68" customWidth="1"/>
    <col min="4874" max="4874" width="7" style="68" customWidth="1"/>
    <col min="4875" max="4875" width="5.7109375" style="68" customWidth="1"/>
    <col min="4876" max="4876" width="9.7109375" style="68" customWidth="1"/>
    <col min="4877" max="4877" width="10" style="68" customWidth="1"/>
    <col min="4878" max="4878" width="10.28515625" style="68" customWidth="1"/>
    <col min="4879" max="4879" width="5.140625" style="68" customWidth="1"/>
    <col min="4880" max="4880" width="12.7109375" style="68" customWidth="1"/>
    <col min="4881" max="5117" width="9.140625" style="68"/>
    <col min="5118" max="5118" width="3.42578125" style="68" customWidth="1"/>
    <col min="5119" max="5119" width="10.42578125" style="68" customWidth="1"/>
    <col min="5120" max="5120" width="7.7109375" style="68" customWidth="1"/>
    <col min="5121" max="5121" width="10" style="68" customWidth="1"/>
    <col min="5122" max="5122" width="5.42578125" style="68" customWidth="1"/>
    <col min="5123" max="5123" width="9.42578125" style="68" customWidth="1"/>
    <col min="5124" max="5124" width="9" style="68" customWidth="1"/>
    <col min="5125" max="5125" width="8.85546875" style="68" customWidth="1"/>
    <col min="5126" max="5126" width="6.140625" style="68" customWidth="1"/>
    <col min="5127" max="5127" width="5.140625" style="68" customWidth="1"/>
    <col min="5128" max="5128" width="7.85546875" style="68" customWidth="1"/>
    <col min="5129" max="5129" width="9.140625" style="68" customWidth="1"/>
    <col min="5130" max="5130" width="7" style="68" customWidth="1"/>
    <col min="5131" max="5131" width="5.7109375" style="68" customWidth="1"/>
    <col min="5132" max="5132" width="9.7109375" style="68" customWidth="1"/>
    <col min="5133" max="5133" width="10" style="68" customWidth="1"/>
    <col min="5134" max="5134" width="10.28515625" style="68" customWidth="1"/>
    <col min="5135" max="5135" width="5.140625" style="68" customWidth="1"/>
    <col min="5136" max="5136" width="12.7109375" style="68" customWidth="1"/>
    <col min="5137" max="5373" width="9.140625" style="68"/>
    <col min="5374" max="5374" width="3.42578125" style="68" customWidth="1"/>
    <col min="5375" max="5375" width="10.42578125" style="68" customWidth="1"/>
    <col min="5376" max="5376" width="7.7109375" style="68" customWidth="1"/>
    <col min="5377" max="5377" width="10" style="68" customWidth="1"/>
    <col min="5378" max="5378" width="5.42578125" style="68" customWidth="1"/>
    <col min="5379" max="5379" width="9.42578125" style="68" customWidth="1"/>
    <col min="5380" max="5380" width="9" style="68" customWidth="1"/>
    <col min="5381" max="5381" width="8.85546875" style="68" customWidth="1"/>
    <col min="5382" max="5382" width="6.140625" style="68" customWidth="1"/>
    <col min="5383" max="5383" width="5.140625" style="68" customWidth="1"/>
    <col min="5384" max="5384" width="7.85546875" style="68" customWidth="1"/>
    <col min="5385" max="5385" width="9.140625" style="68" customWidth="1"/>
    <col min="5386" max="5386" width="7" style="68" customWidth="1"/>
    <col min="5387" max="5387" width="5.7109375" style="68" customWidth="1"/>
    <col min="5388" max="5388" width="9.7109375" style="68" customWidth="1"/>
    <col min="5389" max="5389" width="10" style="68" customWidth="1"/>
    <col min="5390" max="5390" width="10.28515625" style="68" customWidth="1"/>
    <col min="5391" max="5391" width="5.140625" style="68" customWidth="1"/>
    <col min="5392" max="5392" width="12.7109375" style="68" customWidth="1"/>
    <col min="5393" max="5629" width="9.140625" style="68"/>
    <col min="5630" max="5630" width="3.42578125" style="68" customWidth="1"/>
    <col min="5631" max="5631" width="10.42578125" style="68" customWidth="1"/>
    <col min="5632" max="5632" width="7.7109375" style="68" customWidth="1"/>
    <col min="5633" max="5633" width="10" style="68" customWidth="1"/>
    <col min="5634" max="5634" width="5.42578125" style="68" customWidth="1"/>
    <col min="5635" max="5635" width="9.42578125" style="68" customWidth="1"/>
    <col min="5636" max="5636" width="9" style="68" customWidth="1"/>
    <col min="5637" max="5637" width="8.85546875" style="68" customWidth="1"/>
    <col min="5638" max="5638" width="6.140625" style="68" customWidth="1"/>
    <col min="5639" max="5639" width="5.140625" style="68" customWidth="1"/>
    <col min="5640" max="5640" width="7.85546875" style="68" customWidth="1"/>
    <col min="5641" max="5641" width="9.140625" style="68" customWidth="1"/>
    <col min="5642" max="5642" width="7" style="68" customWidth="1"/>
    <col min="5643" max="5643" width="5.7109375" style="68" customWidth="1"/>
    <col min="5644" max="5644" width="9.7109375" style="68" customWidth="1"/>
    <col min="5645" max="5645" width="10" style="68" customWidth="1"/>
    <col min="5646" max="5646" width="10.28515625" style="68" customWidth="1"/>
    <col min="5647" max="5647" width="5.140625" style="68" customWidth="1"/>
    <col min="5648" max="5648" width="12.7109375" style="68" customWidth="1"/>
    <col min="5649" max="5885" width="9.140625" style="68"/>
    <col min="5886" max="5886" width="3.42578125" style="68" customWidth="1"/>
    <col min="5887" max="5887" width="10.42578125" style="68" customWidth="1"/>
    <col min="5888" max="5888" width="7.7109375" style="68" customWidth="1"/>
    <col min="5889" max="5889" width="10" style="68" customWidth="1"/>
    <col min="5890" max="5890" width="5.42578125" style="68" customWidth="1"/>
    <col min="5891" max="5891" width="9.42578125" style="68" customWidth="1"/>
    <col min="5892" max="5892" width="9" style="68" customWidth="1"/>
    <col min="5893" max="5893" width="8.85546875" style="68" customWidth="1"/>
    <col min="5894" max="5894" width="6.140625" style="68" customWidth="1"/>
    <col min="5895" max="5895" width="5.140625" style="68" customWidth="1"/>
    <col min="5896" max="5896" width="7.85546875" style="68" customWidth="1"/>
    <col min="5897" max="5897" width="9.140625" style="68" customWidth="1"/>
    <col min="5898" max="5898" width="7" style="68" customWidth="1"/>
    <col min="5899" max="5899" width="5.7109375" style="68" customWidth="1"/>
    <col min="5900" max="5900" width="9.7109375" style="68" customWidth="1"/>
    <col min="5901" max="5901" width="10" style="68" customWidth="1"/>
    <col min="5902" max="5902" width="10.28515625" style="68" customWidth="1"/>
    <col min="5903" max="5903" width="5.140625" style="68" customWidth="1"/>
    <col min="5904" max="5904" width="12.7109375" style="68" customWidth="1"/>
    <col min="5905" max="6141" width="9.140625" style="68"/>
    <col min="6142" max="6142" width="3.42578125" style="68" customWidth="1"/>
    <col min="6143" max="6143" width="10.42578125" style="68" customWidth="1"/>
    <col min="6144" max="6144" width="7.7109375" style="68" customWidth="1"/>
    <col min="6145" max="6145" width="10" style="68" customWidth="1"/>
    <col min="6146" max="6146" width="5.42578125" style="68" customWidth="1"/>
    <col min="6147" max="6147" width="9.42578125" style="68" customWidth="1"/>
    <col min="6148" max="6148" width="9" style="68" customWidth="1"/>
    <col min="6149" max="6149" width="8.85546875" style="68" customWidth="1"/>
    <col min="6150" max="6150" width="6.140625" style="68" customWidth="1"/>
    <col min="6151" max="6151" width="5.140625" style="68" customWidth="1"/>
    <col min="6152" max="6152" width="7.85546875" style="68" customWidth="1"/>
    <col min="6153" max="6153" width="9.140625" style="68" customWidth="1"/>
    <col min="6154" max="6154" width="7" style="68" customWidth="1"/>
    <col min="6155" max="6155" width="5.7109375" style="68" customWidth="1"/>
    <col min="6156" max="6156" width="9.7109375" style="68" customWidth="1"/>
    <col min="6157" max="6157" width="10" style="68" customWidth="1"/>
    <col min="6158" max="6158" width="10.28515625" style="68" customWidth="1"/>
    <col min="6159" max="6159" width="5.140625" style="68" customWidth="1"/>
    <col min="6160" max="6160" width="12.7109375" style="68" customWidth="1"/>
    <col min="6161" max="6397" width="9.140625" style="68"/>
    <col min="6398" max="6398" width="3.42578125" style="68" customWidth="1"/>
    <col min="6399" max="6399" width="10.42578125" style="68" customWidth="1"/>
    <col min="6400" max="6400" width="7.7109375" style="68" customWidth="1"/>
    <col min="6401" max="6401" width="10" style="68" customWidth="1"/>
    <col min="6402" max="6402" width="5.42578125" style="68" customWidth="1"/>
    <col min="6403" max="6403" width="9.42578125" style="68" customWidth="1"/>
    <col min="6404" max="6404" width="9" style="68" customWidth="1"/>
    <col min="6405" max="6405" width="8.85546875" style="68" customWidth="1"/>
    <col min="6406" max="6406" width="6.140625" style="68" customWidth="1"/>
    <col min="6407" max="6407" width="5.140625" style="68" customWidth="1"/>
    <col min="6408" max="6408" width="7.85546875" style="68" customWidth="1"/>
    <col min="6409" max="6409" width="9.140625" style="68" customWidth="1"/>
    <col min="6410" max="6410" width="7" style="68" customWidth="1"/>
    <col min="6411" max="6411" width="5.7109375" style="68" customWidth="1"/>
    <col min="6412" max="6412" width="9.7109375" style="68" customWidth="1"/>
    <col min="6413" max="6413" width="10" style="68" customWidth="1"/>
    <col min="6414" max="6414" width="10.28515625" style="68" customWidth="1"/>
    <col min="6415" max="6415" width="5.140625" style="68" customWidth="1"/>
    <col min="6416" max="6416" width="12.7109375" style="68" customWidth="1"/>
    <col min="6417" max="6653" width="9.140625" style="68"/>
    <col min="6654" max="6654" width="3.42578125" style="68" customWidth="1"/>
    <col min="6655" max="6655" width="10.42578125" style="68" customWidth="1"/>
    <col min="6656" max="6656" width="7.7109375" style="68" customWidth="1"/>
    <col min="6657" max="6657" width="10" style="68" customWidth="1"/>
    <col min="6658" max="6658" width="5.42578125" style="68" customWidth="1"/>
    <col min="6659" max="6659" width="9.42578125" style="68" customWidth="1"/>
    <col min="6660" max="6660" width="9" style="68" customWidth="1"/>
    <col min="6661" max="6661" width="8.85546875" style="68" customWidth="1"/>
    <col min="6662" max="6662" width="6.140625" style="68" customWidth="1"/>
    <col min="6663" max="6663" width="5.140625" style="68" customWidth="1"/>
    <col min="6664" max="6664" width="7.85546875" style="68" customWidth="1"/>
    <col min="6665" max="6665" width="9.140625" style="68" customWidth="1"/>
    <col min="6666" max="6666" width="7" style="68" customWidth="1"/>
    <col min="6667" max="6667" width="5.7109375" style="68" customWidth="1"/>
    <col min="6668" max="6668" width="9.7109375" style="68" customWidth="1"/>
    <col min="6669" max="6669" width="10" style="68" customWidth="1"/>
    <col min="6670" max="6670" width="10.28515625" style="68" customWidth="1"/>
    <col min="6671" max="6671" width="5.140625" style="68" customWidth="1"/>
    <col min="6672" max="6672" width="12.7109375" style="68" customWidth="1"/>
    <col min="6673" max="6909" width="9.140625" style="68"/>
    <col min="6910" max="6910" width="3.42578125" style="68" customWidth="1"/>
    <col min="6911" max="6911" width="10.42578125" style="68" customWidth="1"/>
    <col min="6912" max="6912" width="7.7109375" style="68" customWidth="1"/>
    <col min="6913" max="6913" width="10" style="68" customWidth="1"/>
    <col min="6914" max="6914" width="5.42578125" style="68" customWidth="1"/>
    <col min="6915" max="6915" width="9.42578125" style="68" customWidth="1"/>
    <col min="6916" max="6916" width="9" style="68" customWidth="1"/>
    <col min="6917" max="6917" width="8.85546875" style="68" customWidth="1"/>
    <col min="6918" max="6918" width="6.140625" style="68" customWidth="1"/>
    <col min="6919" max="6919" width="5.140625" style="68" customWidth="1"/>
    <col min="6920" max="6920" width="7.85546875" style="68" customWidth="1"/>
    <col min="6921" max="6921" width="9.140625" style="68" customWidth="1"/>
    <col min="6922" max="6922" width="7" style="68" customWidth="1"/>
    <col min="6923" max="6923" width="5.7109375" style="68" customWidth="1"/>
    <col min="6924" max="6924" width="9.7109375" style="68" customWidth="1"/>
    <col min="6925" max="6925" width="10" style="68" customWidth="1"/>
    <col min="6926" max="6926" width="10.28515625" style="68" customWidth="1"/>
    <col min="6927" max="6927" width="5.140625" style="68" customWidth="1"/>
    <col min="6928" max="6928" width="12.7109375" style="68" customWidth="1"/>
    <col min="6929" max="7165" width="9.140625" style="68"/>
    <col min="7166" max="7166" width="3.42578125" style="68" customWidth="1"/>
    <col min="7167" max="7167" width="10.42578125" style="68" customWidth="1"/>
    <col min="7168" max="7168" width="7.7109375" style="68" customWidth="1"/>
    <col min="7169" max="7169" width="10" style="68" customWidth="1"/>
    <col min="7170" max="7170" width="5.42578125" style="68" customWidth="1"/>
    <col min="7171" max="7171" width="9.42578125" style="68" customWidth="1"/>
    <col min="7172" max="7172" width="9" style="68" customWidth="1"/>
    <col min="7173" max="7173" width="8.85546875" style="68" customWidth="1"/>
    <col min="7174" max="7174" width="6.140625" style="68" customWidth="1"/>
    <col min="7175" max="7175" width="5.140625" style="68" customWidth="1"/>
    <col min="7176" max="7176" width="7.85546875" style="68" customWidth="1"/>
    <col min="7177" max="7177" width="9.140625" style="68" customWidth="1"/>
    <col min="7178" max="7178" width="7" style="68" customWidth="1"/>
    <col min="7179" max="7179" width="5.7109375" style="68" customWidth="1"/>
    <col min="7180" max="7180" width="9.7109375" style="68" customWidth="1"/>
    <col min="7181" max="7181" width="10" style="68" customWidth="1"/>
    <col min="7182" max="7182" width="10.28515625" style="68" customWidth="1"/>
    <col min="7183" max="7183" width="5.140625" style="68" customWidth="1"/>
    <col min="7184" max="7184" width="12.7109375" style="68" customWidth="1"/>
    <col min="7185" max="7421" width="9.140625" style="68"/>
    <col min="7422" max="7422" width="3.42578125" style="68" customWidth="1"/>
    <col min="7423" max="7423" width="10.42578125" style="68" customWidth="1"/>
    <col min="7424" max="7424" width="7.7109375" style="68" customWidth="1"/>
    <col min="7425" max="7425" width="10" style="68" customWidth="1"/>
    <col min="7426" max="7426" width="5.42578125" style="68" customWidth="1"/>
    <col min="7427" max="7427" width="9.42578125" style="68" customWidth="1"/>
    <col min="7428" max="7428" width="9" style="68" customWidth="1"/>
    <col min="7429" max="7429" width="8.85546875" style="68" customWidth="1"/>
    <col min="7430" max="7430" width="6.140625" style="68" customWidth="1"/>
    <col min="7431" max="7431" width="5.140625" style="68" customWidth="1"/>
    <col min="7432" max="7432" width="7.85546875" style="68" customWidth="1"/>
    <col min="7433" max="7433" width="9.140625" style="68" customWidth="1"/>
    <col min="7434" max="7434" width="7" style="68" customWidth="1"/>
    <col min="7435" max="7435" width="5.7109375" style="68" customWidth="1"/>
    <col min="7436" max="7436" width="9.7109375" style="68" customWidth="1"/>
    <col min="7437" max="7437" width="10" style="68" customWidth="1"/>
    <col min="7438" max="7438" width="10.28515625" style="68" customWidth="1"/>
    <col min="7439" max="7439" width="5.140625" style="68" customWidth="1"/>
    <col min="7440" max="7440" width="12.7109375" style="68" customWidth="1"/>
    <col min="7441" max="7677" width="9.140625" style="68"/>
    <col min="7678" max="7678" width="3.42578125" style="68" customWidth="1"/>
    <col min="7679" max="7679" width="10.42578125" style="68" customWidth="1"/>
    <col min="7680" max="7680" width="7.7109375" style="68" customWidth="1"/>
    <col min="7681" max="7681" width="10" style="68" customWidth="1"/>
    <col min="7682" max="7682" width="5.42578125" style="68" customWidth="1"/>
    <col min="7683" max="7683" width="9.42578125" style="68" customWidth="1"/>
    <col min="7684" max="7684" width="9" style="68" customWidth="1"/>
    <col min="7685" max="7685" width="8.85546875" style="68" customWidth="1"/>
    <col min="7686" max="7686" width="6.140625" style="68" customWidth="1"/>
    <col min="7687" max="7687" width="5.140625" style="68" customWidth="1"/>
    <col min="7688" max="7688" width="7.85546875" style="68" customWidth="1"/>
    <col min="7689" max="7689" width="9.140625" style="68" customWidth="1"/>
    <col min="7690" max="7690" width="7" style="68" customWidth="1"/>
    <col min="7691" max="7691" width="5.7109375" style="68" customWidth="1"/>
    <col min="7692" max="7692" width="9.7109375" style="68" customWidth="1"/>
    <col min="7693" max="7693" width="10" style="68" customWidth="1"/>
    <col min="7694" max="7694" width="10.28515625" style="68" customWidth="1"/>
    <col min="7695" max="7695" width="5.140625" style="68" customWidth="1"/>
    <col min="7696" max="7696" width="12.7109375" style="68" customWidth="1"/>
    <col min="7697" max="7933" width="9.140625" style="68"/>
    <col min="7934" max="7934" width="3.42578125" style="68" customWidth="1"/>
    <col min="7935" max="7935" width="10.42578125" style="68" customWidth="1"/>
    <col min="7936" max="7936" width="7.7109375" style="68" customWidth="1"/>
    <col min="7937" max="7937" width="10" style="68" customWidth="1"/>
    <col min="7938" max="7938" width="5.42578125" style="68" customWidth="1"/>
    <col min="7939" max="7939" width="9.42578125" style="68" customWidth="1"/>
    <col min="7940" max="7940" width="9" style="68" customWidth="1"/>
    <col min="7941" max="7941" width="8.85546875" style="68" customWidth="1"/>
    <col min="7942" max="7942" width="6.140625" style="68" customWidth="1"/>
    <col min="7943" max="7943" width="5.140625" style="68" customWidth="1"/>
    <col min="7944" max="7944" width="7.85546875" style="68" customWidth="1"/>
    <col min="7945" max="7945" width="9.140625" style="68" customWidth="1"/>
    <col min="7946" max="7946" width="7" style="68" customWidth="1"/>
    <col min="7947" max="7947" width="5.7109375" style="68" customWidth="1"/>
    <col min="7948" max="7948" width="9.7109375" style="68" customWidth="1"/>
    <col min="7949" max="7949" width="10" style="68" customWidth="1"/>
    <col min="7950" max="7950" width="10.28515625" style="68" customWidth="1"/>
    <col min="7951" max="7951" width="5.140625" style="68" customWidth="1"/>
    <col min="7952" max="7952" width="12.7109375" style="68" customWidth="1"/>
    <col min="7953" max="8189" width="9.140625" style="68"/>
    <col min="8190" max="8190" width="3.42578125" style="68" customWidth="1"/>
    <col min="8191" max="8191" width="10.42578125" style="68" customWidth="1"/>
    <col min="8192" max="8192" width="7.7109375" style="68" customWidth="1"/>
    <col min="8193" max="8193" width="10" style="68" customWidth="1"/>
    <col min="8194" max="8194" width="5.42578125" style="68" customWidth="1"/>
    <col min="8195" max="8195" width="9.42578125" style="68" customWidth="1"/>
    <col min="8196" max="8196" width="9" style="68" customWidth="1"/>
    <col min="8197" max="8197" width="8.85546875" style="68" customWidth="1"/>
    <col min="8198" max="8198" width="6.140625" style="68" customWidth="1"/>
    <col min="8199" max="8199" width="5.140625" style="68" customWidth="1"/>
    <col min="8200" max="8200" width="7.85546875" style="68" customWidth="1"/>
    <col min="8201" max="8201" width="9.140625" style="68" customWidth="1"/>
    <col min="8202" max="8202" width="7" style="68" customWidth="1"/>
    <col min="8203" max="8203" width="5.7109375" style="68" customWidth="1"/>
    <col min="8204" max="8204" width="9.7109375" style="68" customWidth="1"/>
    <col min="8205" max="8205" width="10" style="68" customWidth="1"/>
    <col min="8206" max="8206" width="10.28515625" style="68" customWidth="1"/>
    <col min="8207" max="8207" width="5.140625" style="68" customWidth="1"/>
    <col min="8208" max="8208" width="12.7109375" style="68" customWidth="1"/>
    <col min="8209" max="8445" width="9.140625" style="68"/>
    <col min="8446" max="8446" width="3.42578125" style="68" customWidth="1"/>
    <col min="8447" max="8447" width="10.42578125" style="68" customWidth="1"/>
    <col min="8448" max="8448" width="7.7109375" style="68" customWidth="1"/>
    <col min="8449" max="8449" width="10" style="68" customWidth="1"/>
    <col min="8450" max="8450" width="5.42578125" style="68" customWidth="1"/>
    <col min="8451" max="8451" width="9.42578125" style="68" customWidth="1"/>
    <col min="8452" max="8452" width="9" style="68" customWidth="1"/>
    <col min="8453" max="8453" width="8.85546875" style="68" customWidth="1"/>
    <col min="8454" max="8454" width="6.140625" style="68" customWidth="1"/>
    <col min="8455" max="8455" width="5.140625" style="68" customWidth="1"/>
    <col min="8456" max="8456" width="7.85546875" style="68" customWidth="1"/>
    <col min="8457" max="8457" width="9.140625" style="68" customWidth="1"/>
    <col min="8458" max="8458" width="7" style="68" customWidth="1"/>
    <col min="8459" max="8459" width="5.7109375" style="68" customWidth="1"/>
    <col min="8460" max="8460" width="9.7109375" style="68" customWidth="1"/>
    <col min="8461" max="8461" width="10" style="68" customWidth="1"/>
    <col min="8462" max="8462" width="10.28515625" style="68" customWidth="1"/>
    <col min="8463" max="8463" width="5.140625" style="68" customWidth="1"/>
    <col min="8464" max="8464" width="12.7109375" style="68" customWidth="1"/>
    <col min="8465" max="8701" width="9.140625" style="68"/>
    <col min="8702" max="8702" width="3.42578125" style="68" customWidth="1"/>
    <col min="8703" max="8703" width="10.42578125" style="68" customWidth="1"/>
    <col min="8704" max="8704" width="7.7109375" style="68" customWidth="1"/>
    <col min="8705" max="8705" width="10" style="68" customWidth="1"/>
    <col min="8706" max="8706" width="5.42578125" style="68" customWidth="1"/>
    <col min="8707" max="8707" width="9.42578125" style="68" customWidth="1"/>
    <col min="8708" max="8708" width="9" style="68" customWidth="1"/>
    <col min="8709" max="8709" width="8.85546875" style="68" customWidth="1"/>
    <col min="8710" max="8710" width="6.140625" style="68" customWidth="1"/>
    <col min="8711" max="8711" width="5.140625" style="68" customWidth="1"/>
    <col min="8712" max="8712" width="7.85546875" style="68" customWidth="1"/>
    <col min="8713" max="8713" width="9.140625" style="68" customWidth="1"/>
    <col min="8714" max="8714" width="7" style="68" customWidth="1"/>
    <col min="8715" max="8715" width="5.7109375" style="68" customWidth="1"/>
    <col min="8716" max="8716" width="9.7109375" style="68" customWidth="1"/>
    <col min="8717" max="8717" width="10" style="68" customWidth="1"/>
    <col min="8718" max="8718" width="10.28515625" style="68" customWidth="1"/>
    <col min="8719" max="8719" width="5.140625" style="68" customWidth="1"/>
    <col min="8720" max="8720" width="12.7109375" style="68" customWidth="1"/>
    <col min="8721" max="8957" width="9.140625" style="68"/>
    <col min="8958" max="8958" width="3.42578125" style="68" customWidth="1"/>
    <col min="8959" max="8959" width="10.42578125" style="68" customWidth="1"/>
    <col min="8960" max="8960" width="7.7109375" style="68" customWidth="1"/>
    <col min="8961" max="8961" width="10" style="68" customWidth="1"/>
    <col min="8962" max="8962" width="5.42578125" style="68" customWidth="1"/>
    <col min="8963" max="8963" width="9.42578125" style="68" customWidth="1"/>
    <col min="8964" max="8964" width="9" style="68" customWidth="1"/>
    <col min="8965" max="8965" width="8.85546875" style="68" customWidth="1"/>
    <col min="8966" max="8966" width="6.140625" style="68" customWidth="1"/>
    <col min="8967" max="8967" width="5.140625" style="68" customWidth="1"/>
    <col min="8968" max="8968" width="7.85546875" style="68" customWidth="1"/>
    <col min="8969" max="8969" width="9.140625" style="68" customWidth="1"/>
    <col min="8970" max="8970" width="7" style="68" customWidth="1"/>
    <col min="8971" max="8971" width="5.7109375" style="68" customWidth="1"/>
    <col min="8972" max="8972" width="9.7109375" style="68" customWidth="1"/>
    <col min="8973" max="8973" width="10" style="68" customWidth="1"/>
    <col min="8974" max="8974" width="10.28515625" style="68" customWidth="1"/>
    <col min="8975" max="8975" width="5.140625" style="68" customWidth="1"/>
    <col min="8976" max="8976" width="12.7109375" style="68" customWidth="1"/>
    <col min="8977" max="9213" width="9.140625" style="68"/>
    <col min="9214" max="9214" width="3.42578125" style="68" customWidth="1"/>
    <col min="9215" max="9215" width="10.42578125" style="68" customWidth="1"/>
    <col min="9216" max="9216" width="7.7109375" style="68" customWidth="1"/>
    <col min="9217" max="9217" width="10" style="68" customWidth="1"/>
    <col min="9218" max="9218" width="5.42578125" style="68" customWidth="1"/>
    <col min="9219" max="9219" width="9.42578125" style="68" customWidth="1"/>
    <col min="9220" max="9220" width="9" style="68" customWidth="1"/>
    <col min="9221" max="9221" width="8.85546875" style="68" customWidth="1"/>
    <col min="9222" max="9222" width="6.140625" style="68" customWidth="1"/>
    <col min="9223" max="9223" width="5.140625" style="68" customWidth="1"/>
    <col min="9224" max="9224" width="7.85546875" style="68" customWidth="1"/>
    <col min="9225" max="9225" width="9.140625" style="68" customWidth="1"/>
    <col min="9226" max="9226" width="7" style="68" customWidth="1"/>
    <col min="9227" max="9227" width="5.7109375" style="68" customWidth="1"/>
    <col min="9228" max="9228" width="9.7109375" style="68" customWidth="1"/>
    <col min="9229" max="9229" width="10" style="68" customWidth="1"/>
    <col min="9230" max="9230" width="10.28515625" style="68" customWidth="1"/>
    <col min="9231" max="9231" width="5.140625" style="68" customWidth="1"/>
    <col min="9232" max="9232" width="12.7109375" style="68" customWidth="1"/>
    <col min="9233" max="9469" width="9.140625" style="68"/>
    <col min="9470" max="9470" width="3.42578125" style="68" customWidth="1"/>
    <col min="9471" max="9471" width="10.42578125" style="68" customWidth="1"/>
    <col min="9472" max="9472" width="7.7109375" style="68" customWidth="1"/>
    <col min="9473" max="9473" width="10" style="68" customWidth="1"/>
    <col min="9474" max="9474" width="5.42578125" style="68" customWidth="1"/>
    <col min="9475" max="9475" width="9.42578125" style="68" customWidth="1"/>
    <col min="9476" max="9476" width="9" style="68" customWidth="1"/>
    <col min="9477" max="9477" width="8.85546875" style="68" customWidth="1"/>
    <col min="9478" max="9478" width="6.140625" style="68" customWidth="1"/>
    <col min="9479" max="9479" width="5.140625" style="68" customWidth="1"/>
    <col min="9480" max="9480" width="7.85546875" style="68" customWidth="1"/>
    <col min="9481" max="9481" width="9.140625" style="68" customWidth="1"/>
    <col min="9482" max="9482" width="7" style="68" customWidth="1"/>
    <col min="9483" max="9483" width="5.7109375" style="68" customWidth="1"/>
    <col min="9484" max="9484" width="9.7109375" style="68" customWidth="1"/>
    <col min="9485" max="9485" width="10" style="68" customWidth="1"/>
    <col min="9486" max="9486" width="10.28515625" style="68" customWidth="1"/>
    <col min="9487" max="9487" width="5.140625" style="68" customWidth="1"/>
    <col min="9488" max="9488" width="12.7109375" style="68" customWidth="1"/>
    <col min="9489" max="9725" width="9.140625" style="68"/>
    <col min="9726" max="9726" width="3.42578125" style="68" customWidth="1"/>
    <col min="9727" max="9727" width="10.42578125" style="68" customWidth="1"/>
    <col min="9728" max="9728" width="7.7109375" style="68" customWidth="1"/>
    <col min="9729" max="9729" width="10" style="68" customWidth="1"/>
    <col min="9730" max="9730" width="5.42578125" style="68" customWidth="1"/>
    <col min="9731" max="9731" width="9.42578125" style="68" customWidth="1"/>
    <col min="9732" max="9732" width="9" style="68" customWidth="1"/>
    <col min="9733" max="9733" width="8.85546875" style="68" customWidth="1"/>
    <col min="9734" max="9734" width="6.140625" style="68" customWidth="1"/>
    <col min="9735" max="9735" width="5.140625" style="68" customWidth="1"/>
    <col min="9736" max="9736" width="7.85546875" style="68" customWidth="1"/>
    <col min="9737" max="9737" width="9.140625" style="68" customWidth="1"/>
    <col min="9738" max="9738" width="7" style="68" customWidth="1"/>
    <col min="9739" max="9739" width="5.7109375" style="68" customWidth="1"/>
    <col min="9740" max="9740" width="9.7109375" style="68" customWidth="1"/>
    <col min="9741" max="9741" width="10" style="68" customWidth="1"/>
    <col min="9742" max="9742" width="10.28515625" style="68" customWidth="1"/>
    <col min="9743" max="9743" width="5.140625" style="68" customWidth="1"/>
    <col min="9744" max="9744" width="12.7109375" style="68" customWidth="1"/>
    <col min="9745" max="9981" width="9.140625" style="68"/>
    <col min="9982" max="9982" width="3.42578125" style="68" customWidth="1"/>
    <col min="9983" max="9983" width="10.42578125" style="68" customWidth="1"/>
    <col min="9984" max="9984" width="7.7109375" style="68" customWidth="1"/>
    <col min="9985" max="9985" width="10" style="68" customWidth="1"/>
    <col min="9986" max="9986" width="5.42578125" style="68" customWidth="1"/>
    <col min="9987" max="9987" width="9.42578125" style="68" customWidth="1"/>
    <col min="9988" max="9988" width="9" style="68" customWidth="1"/>
    <col min="9989" max="9989" width="8.85546875" style="68" customWidth="1"/>
    <col min="9990" max="9990" width="6.140625" style="68" customWidth="1"/>
    <col min="9991" max="9991" width="5.140625" style="68" customWidth="1"/>
    <col min="9992" max="9992" width="7.85546875" style="68" customWidth="1"/>
    <col min="9993" max="9993" width="9.140625" style="68" customWidth="1"/>
    <col min="9994" max="9994" width="7" style="68" customWidth="1"/>
    <col min="9995" max="9995" width="5.7109375" style="68" customWidth="1"/>
    <col min="9996" max="9996" width="9.7109375" style="68" customWidth="1"/>
    <col min="9997" max="9997" width="10" style="68" customWidth="1"/>
    <col min="9998" max="9998" width="10.28515625" style="68" customWidth="1"/>
    <col min="9999" max="9999" width="5.140625" style="68" customWidth="1"/>
    <col min="10000" max="10000" width="12.7109375" style="68" customWidth="1"/>
    <col min="10001" max="10237" width="9.140625" style="68"/>
    <col min="10238" max="10238" width="3.42578125" style="68" customWidth="1"/>
    <col min="10239" max="10239" width="10.42578125" style="68" customWidth="1"/>
    <col min="10240" max="10240" width="7.7109375" style="68" customWidth="1"/>
    <col min="10241" max="10241" width="10" style="68" customWidth="1"/>
    <col min="10242" max="10242" width="5.42578125" style="68" customWidth="1"/>
    <col min="10243" max="10243" width="9.42578125" style="68" customWidth="1"/>
    <col min="10244" max="10244" width="9" style="68" customWidth="1"/>
    <col min="10245" max="10245" width="8.85546875" style="68" customWidth="1"/>
    <col min="10246" max="10246" width="6.140625" style="68" customWidth="1"/>
    <col min="10247" max="10247" width="5.140625" style="68" customWidth="1"/>
    <col min="10248" max="10248" width="7.85546875" style="68" customWidth="1"/>
    <col min="10249" max="10249" width="9.140625" style="68" customWidth="1"/>
    <col min="10250" max="10250" width="7" style="68" customWidth="1"/>
    <col min="10251" max="10251" width="5.7109375" style="68" customWidth="1"/>
    <col min="10252" max="10252" width="9.7109375" style="68" customWidth="1"/>
    <col min="10253" max="10253" width="10" style="68" customWidth="1"/>
    <col min="10254" max="10254" width="10.28515625" style="68" customWidth="1"/>
    <col min="10255" max="10255" width="5.140625" style="68" customWidth="1"/>
    <col min="10256" max="10256" width="12.7109375" style="68" customWidth="1"/>
    <col min="10257" max="10493" width="9.140625" style="68"/>
    <col min="10494" max="10494" width="3.42578125" style="68" customWidth="1"/>
    <col min="10495" max="10495" width="10.42578125" style="68" customWidth="1"/>
    <col min="10496" max="10496" width="7.7109375" style="68" customWidth="1"/>
    <col min="10497" max="10497" width="10" style="68" customWidth="1"/>
    <col min="10498" max="10498" width="5.42578125" style="68" customWidth="1"/>
    <col min="10499" max="10499" width="9.42578125" style="68" customWidth="1"/>
    <col min="10500" max="10500" width="9" style="68" customWidth="1"/>
    <col min="10501" max="10501" width="8.85546875" style="68" customWidth="1"/>
    <col min="10502" max="10502" width="6.140625" style="68" customWidth="1"/>
    <col min="10503" max="10503" width="5.140625" style="68" customWidth="1"/>
    <col min="10504" max="10504" width="7.85546875" style="68" customWidth="1"/>
    <col min="10505" max="10505" width="9.140625" style="68" customWidth="1"/>
    <col min="10506" max="10506" width="7" style="68" customWidth="1"/>
    <col min="10507" max="10507" width="5.7109375" style="68" customWidth="1"/>
    <col min="10508" max="10508" width="9.7109375" style="68" customWidth="1"/>
    <col min="10509" max="10509" width="10" style="68" customWidth="1"/>
    <col min="10510" max="10510" width="10.28515625" style="68" customWidth="1"/>
    <col min="10511" max="10511" width="5.140625" style="68" customWidth="1"/>
    <col min="10512" max="10512" width="12.7109375" style="68" customWidth="1"/>
    <col min="10513" max="10749" width="9.140625" style="68"/>
    <col min="10750" max="10750" width="3.42578125" style="68" customWidth="1"/>
    <col min="10751" max="10751" width="10.42578125" style="68" customWidth="1"/>
    <col min="10752" max="10752" width="7.7109375" style="68" customWidth="1"/>
    <col min="10753" max="10753" width="10" style="68" customWidth="1"/>
    <col min="10754" max="10754" width="5.42578125" style="68" customWidth="1"/>
    <col min="10755" max="10755" width="9.42578125" style="68" customWidth="1"/>
    <col min="10756" max="10756" width="9" style="68" customWidth="1"/>
    <col min="10757" max="10757" width="8.85546875" style="68" customWidth="1"/>
    <col min="10758" max="10758" width="6.140625" style="68" customWidth="1"/>
    <col min="10759" max="10759" width="5.140625" style="68" customWidth="1"/>
    <col min="10760" max="10760" width="7.85546875" style="68" customWidth="1"/>
    <col min="10761" max="10761" width="9.140625" style="68" customWidth="1"/>
    <col min="10762" max="10762" width="7" style="68" customWidth="1"/>
    <col min="10763" max="10763" width="5.7109375" style="68" customWidth="1"/>
    <col min="10764" max="10764" width="9.7109375" style="68" customWidth="1"/>
    <col min="10765" max="10765" width="10" style="68" customWidth="1"/>
    <col min="10766" max="10766" width="10.28515625" style="68" customWidth="1"/>
    <col min="10767" max="10767" width="5.140625" style="68" customWidth="1"/>
    <col min="10768" max="10768" width="12.7109375" style="68" customWidth="1"/>
    <col min="10769" max="11005" width="9.140625" style="68"/>
    <col min="11006" max="11006" width="3.42578125" style="68" customWidth="1"/>
    <col min="11007" max="11007" width="10.42578125" style="68" customWidth="1"/>
    <col min="11008" max="11008" width="7.7109375" style="68" customWidth="1"/>
    <col min="11009" max="11009" width="10" style="68" customWidth="1"/>
    <col min="11010" max="11010" width="5.42578125" style="68" customWidth="1"/>
    <col min="11011" max="11011" width="9.42578125" style="68" customWidth="1"/>
    <col min="11012" max="11012" width="9" style="68" customWidth="1"/>
    <col min="11013" max="11013" width="8.85546875" style="68" customWidth="1"/>
    <col min="11014" max="11014" width="6.140625" style="68" customWidth="1"/>
    <col min="11015" max="11015" width="5.140625" style="68" customWidth="1"/>
    <col min="11016" max="11016" width="7.85546875" style="68" customWidth="1"/>
    <col min="11017" max="11017" width="9.140625" style="68" customWidth="1"/>
    <col min="11018" max="11018" width="7" style="68" customWidth="1"/>
    <col min="11019" max="11019" width="5.7109375" style="68" customWidth="1"/>
    <col min="11020" max="11020" width="9.7109375" style="68" customWidth="1"/>
    <col min="11021" max="11021" width="10" style="68" customWidth="1"/>
    <col min="11022" max="11022" width="10.28515625" style="68" customWidth="1"/>
    <col min="11023" max="11023" width="5.140625" style="68" customWidth="1"/>
    <col min="11024" max="11024" width="12.7109375" style="68" customWidth="1"/>
    <col min="11025" max="11261" width="9.140625" style="68"/>
    <col min="11262" max="11262" width="3.42578125" style="68" customWidth="1"/>
    <col min="11263" max="11263" width="10.42578125" style="68" customWidth="1"/>
    <col min="11264" max="11264" width="7.7109375" style="68" customWidth="1"/>
    <col min="11265" max="11265" width="10" style="68" customWidth="1"/>
    <col min="11266" max="11266" width="5.42578125" style="68" customWidth="1"/>
    <col min="11267" max="11267" width="9.42578125" style="68" customWidth="1"/>
    <col min="11268" max="11268" width="9" style="68" customWidth="1"/>
    <col min="11269" max="11269" width="8.85546875" style="68" customWidth="1"/>
    <col min="11270" max="11270" width="6.140625" style="68" customWidth="1"/>
    <col min="11271" max="11271" width="5.140625" style="68" customWidth="1"/>
    <col min="11272" max="11272" width="7.85546875" style="68" customWidth="1"/>
    <col min="11273" max="11273" width="9.140625" style="68" customWidth="1"/>
    <col min="11274" max="11274" width="7" style="68" customWidth="1"/>
    <col min="11275" max="11275" width="5.7109375" style="68" customWidth="1"/>
    <col min="11276" max="11276" width="9.7109375" style="68" customWidth="1"/>
    <col min="11277" max="11277" width="10" style="68" customWidth="1"/>
    <col min="11278" max="11278" width="10.28515625" style="68" customWidth="1"/>
    <col min="11279" max="11279" width="5.140625" style="68" customWidth="1"/>
    <col min="11280" max="11280" width="12.7109375" style="68" customWidth="1"/>
    <col min="11281" max="11517" width="9.140625" style="68"/>
    <col min="11518" max="11518" width="3.42578125" style="68" customWidth="1"/>
    <col min="11519" max="11519" width="10.42578125" style="68" customWidth="1"/>
    <col min="11520" max="11520" width="7.7109375" style="68" customWidth="1"/>
    <col min="11521" max="11521" width="10" style="68" customWidth="1"/>
    <col min="11522" max="11522" width="5.42578125" style="68" customWidth="1"/>
    <col min="11523" max="11523" width="9.42578125" style="68" customWidth="1"/>
    <col min="11524" max="11524" width="9" style="68" customWidth="1"/>
    <col min="11525" max="11525" width="8.85546875" style="68" customWidth="1"/>
    <col min="11526" max="11526" width="6.140625" style="68" customWidth="1"/>
    <col min="11527" max="11527" width="5.140625" style="68" customWidth="1"/>
    <col min="11528" max="11528" width="7.85546875" style="68" customWidth="1"/>
    <col min="11529" max="11529" width="9.140625" style="68" customWidth="1"/>
    <col min="11530" max="11530" width="7" style="68" customWidth="1"/>
    <col min="11531" max="11531" width="5.7109375" style="68" customWidth="1"/>
    <col min="11532" max="11532" width="9.7109375" style="68" customWidth="1"/>
    <col min="11533" max="11533" width="10" style="68" customWidth="1"/>
    <col min="11534" max="11534" width="10.28515625" style="68" customWidth="1"/>
    <col min="11535" max="11535" width="5.140625" style="68" customWidth="1"/>
    <col min="11536" max="11536" width="12.7109375" style="68" customWidth="1"/>
    <col min="11537" max="11773" width="9.140625" style="68"/>
    <col min="11774" max="11774" width="3.42578125" style="68" customWidth="1"/>
    <col min="11775" max="11775" width="10.42578125" style="68" customWidth="1"/>
    <col min="11776" max="11776" width="7.7109375" style="68" customWidth="1"/>
    <col min="11777" max="11777" width="10" style="68" customWidth="1"/>
    <col min="11778" max="11778" width="5.42578125" style="68" customWidth="1"/>
    <col min="11779" max="11779" width="9.42578125" style="68" customWidth="1"/>
    <col min="11780" max="11780" width="9" style="68" customWidth="1"/>
    <col min="11781" max="11781" width="8.85546875" style="68" customWidth="1"/>
    <col min="11782" max="11782" width="6.140625" style="68" customWidth="1"/>
    <col min="11783" max="11783" width="5.140625" style="68" customWidth="1"/>
    <col min="11784" max="11784" width="7.85546875" style="68" customWidth="1"/>
    <col min="11785" max="11785" width="9.140625" style="68" customWidth="1"/>
    <col min="11786" max="11786" width="7" style="68" customWidth="1"/>
    <col min="11787" max="11787" width="5.7109375" style="68" customWidth="1"/>
    <col min="11788" max="11788" width="9.7109375" style="68" customWidth="1"/>
    <col min="11789" max="11789" width="10" style="68" customWidth="1"/>
    <col min="11790" max="11790" width="10.28515625" style="68" customWidth="1"/>
    <col min="11791" max="11791" width="5.140625" style="68" customWidth="1"/>
    <col min="11792" max="11792" width="12.7109375" style="68" customWidth="1"/>
    <col min="11793" max="12029" width="9.140625" style="68"/>
    <col min="12030" max="12030" width="3.42578125" style="68" customWidth="1"/>
    <col min="12031" max="12031" width="10.42578125" style="68" customWidth="1"/>
    <col min="12032" max="12032" width="7.7109375" style="68" customWidth="1"/>
    <col min="12033" max="12033" width="10" style="68" customWidth="1"/>
    <col min="12034" max="12034" width="5.42578125" style="68" customWidth="1"/>
    <col min="12035" max="12035" width="9.42578125" style="68" customWidth="1"/>
    <col min="12036" max="12036" width="9" style="68" customWidth="1"/>
    <col min="12037" max="12037" width="8.85546875" style="68" customWidth="1"/>
    <col min="12038" max="12038" width="6.140625" style="68" customWidth="1"/>
    <col min="12039" max="12039" width="5.140625" style="68" customWidth="1"/>
    <col min="12040" max="12040" width="7.85546875" style="68" customWidth="1"/>
    <col min="12041" max="12041" width="9.140625" style="68" customWidth="1"/>
    <col min="12042" max="12042" width="7" style="68" customWidth="1"/>
    <col min="12043" max="12043" width="5.7109375" style="68" customWidth="1"/>
    <col min="12044" max="12044" width="9.7109375" style="68" customWidth="1"/>
    <col min="12045" max="12045" width="10" style="68" customWidth="1"/>
    <col min="12046" max="12046" width="10.28515625" style="68" customWidth="1"/>
    <col min="12047" max="12047" width="5.140625" style="68" customWidth="1"/>
    <col min="12048" max="12048" width="12.7109375" style="68" customWidth="1"/>
    <col min="12049" max="12285" width="9.140625" style="68"/>
    <col min="12286" max="12286" width="3.42578125" style="68" customWidth="1"/>
    <col min="12287" max="12287" width="10.42578125" style="68" customWidth="1"/>
    <col min="12288" max="12288" width="7.7109375" style="68" customWidth="1"/>
    <col min="12289" max="12289" width="10" style="68" customWidth="1"/>
    <col min="12290" max="12290" width="5.42578125" style="68" customWidth="1"/>
    <col min="12291" max="12291" width="9.42578125" style="68" customWidth="1"/>
    <col min="12292" max="12292" width="9" style="68" customWidth="1"/>
    <col min="12293" max="12293" width="8.85546875" style="68" customWidth="1"/>
    <col min="12294" max="12294" width="6.140625" style="68" customWidth="1"/>
    <col min="12295" max="12295" width="5.140625" style="68" customWidth="1"/>
    <col min="12296" max="12296" width="7.85546875" style="68" customWidth="1"/>
    <col min="12297" max="12297" width="9.140625" style="68" customWidth="1"/>
    <col min="12298" max="12298" width="7" style="68" customWidth="1"/>
    <col min="12299" max="12299" width="5.7109375" style="68" customWidth="1"/>
    <col min="12300" max="12300" width="9.7109375" style="68" customWidth="1"/>
    <col min="12301" max="12301" width="10" style="68" customWidth="1"/>
    <col min="12302" max="12302" width="10.28515625" style="68" customWidth="1"/>
    <col min="12303" max="12303" width="5.140625" style="68" customWidth="1"/>
    <col min="12304" max="12304" width="12.7109375" style="68" customWidth="1"/>
    <col min="12305" max="12541" width="9.140625" style="68"/>
    <col min="12542" max="12542" width="3.42578125" style="68" customWidth="1"/>
    <col min="12543" max="12543" width="10.42578125" style="68" customWidth="1"/>
    <col min="12544" max="12544" width="7.7109375" style="68" customWidth="1"/>
    <col min="12545" max="12545" width="10" style="68" customWidth="1"/>
    <col min="12546" max="12546" width="5.42578125" style="68" customWidth="1"/>
    <col min="12547" max="12547" width="9.42578125" style="68" customWidth="1"/>
    <col min="12548" max="12548" width="9" style="68" customWidth="1"/>
    <col min="12549" max="12549" width="8.85546875" style="68" customWidth="1"/>
    <col min="12550" max="12550" width="6.140625" style="68" customWidth="1"/>
    <col min="12551" max="12551" width="5.140625" style="68" customWidth="1"/>
    <col min="12552" max="12552" width="7.85546875" style="68" customWidth="1"/>
    <col min="12553" max="12553" width="9.140625" style="68" customWidth="1"/>
    <col min="12554" max="12554" width="7" style="68" customWidth="1"/>
    <col min="12555" max="12555" width="5.7109375" style="68" customWidth="1"/>
    <col min="12556" max="12556" width="9.7109375" style="68" customWidth="1"/>
    <col min="12557" max="12557" width="10" style="68" customWidth="1"/>
    <col min="12558" max="12558" width="10.28515625" style="68" customWidth="1"/>
    <col min="12559" max="12559" width="5.140625" style="68" customWidth="1"/>
    <col min="12560" max="12560" width="12.7109375" style="68" customWidth="1"/>
    <col min="12561" max="12797" width="9.140625" style="68"/>
    <col min="12798" max="12798" width="3.42578125" style="68" customWidth="1"/>
    <col min="12799" max="12799" width="10.42578125" style="68" customWidth="1"/>
    <col min="12800" max="12800" width="7.7109375" style="68" customWidth="1"/>
    <col min="12801" max="12801" width="10" style="68" customWidth="1"/>
    <col min="12802" max="12802" width="5.42578125" style="68" customWidth="1"/>
    <col min="12803" max="12803" width="9.42578125" style="68" customWidth="1"/>
    <col min="12804" max="12804" width="9" style="68" customWidth="1"/>
    <col min="12805" max="12805" width="8.85546875" style="68" customWidth="1"/>
    <col min="12806" max="12806" width="6.140625" style="68" customWidth="1"/>
    <col min="12807" max="12807" width="5.140625" style="68" customWidth="1"/>
    <col min="12808" max="12808" width="7.85546875" style="68" customWidth="1"/>
    <col min="12809" max="12809" width="9.140625" style="68" customWidth="1"/>
    <col min="12810" max="12810" width="7" style="68" customWidth="1"/>
    <col min="12811" max="12811" width="5.7109375" style="68" customWidth="1"/>
    <col min="12812" max="12812" width="9.7109375" style="68" customWidth="1"/>
    <col min="12813" max="12813" width="10" style="68" customWidth="1"/>
    <col min="12814" max="12814" width="10.28515625" style="68" customWidth="1"/>
    <col min="12815" max="12815" width="5.140625" style="68" customWidth="1"/>
    <col min="12816" max="12816" width="12.7109375" style="68" customWidth="1"/>
    <col min="12817" max="13053" width="9.140625" style="68"/>
    <col min="13054" max="13054" width="3.42578125" style="68" customWidth="1"/>
    <col min="13055" max="13055" width="10.42578125" style="68" customWidth="1"/>
    <col min="13056" max="13056" width="7.7109375" style="68" customWidth="1"/>
    <col min="13057" max="13057" width="10" style="68" customWidth="1"/>
    <col min="13058" max="13058" width="5.42578125" style="68" customWidth="1"/>
    <col min="13059" max="13059" width="9.42578125" style="68" customWidth="1"/>
    <col min="13060" max="13060" width="9" style="68" customWidth="1"/>
    <col min="13061" max="13061" width="8.85546875" style="68" customWidth="1"/>
    <col min="13062" max="13062" width="6.140625" style="68" customWidth="1"/>
    <col min="13063" max="13063" width="5.140625" style="68" customWidth="1"/>
    <col min="13064" max="13064" width="7.85546875" style="68" customWidth="1"/>
    <col min="13065" max="13065" width="9.140625" style="68" customWidth="1"/>
    <col min="13066" max="13066" width="7" style="68" customWidth="1"/>
    <col min="13067" max="13067" width="5.7109375" style="68" customWidth="1"/>
    <col min="13068" max="13068" width="9.7109375" style="68" customWidth="1"/>
    <col min="13069" max="13069" width="10" style="68" customWidth="1"/>
    <col min="13070" max="13070" width="10.28515625" style="68" customWidth="1"/>
    <col min="13071" max="13071" width="5.140625" style="68" customWidth="1"/>
    <col min="13072" max="13072" width="12.7109375" style="68" customWidth="1"/>
    <col min="13073" max="13309" width="9.140625" style="68"/>
    <col min="13310" max="13310" width="3.42578125" style="68" customWidth="1"/>
    <col min="13311" max="13311" width="10.42578125" style="68" customWidth="1"/>
    <col min="13312" max="13312" width="7.7109375" style="68" customWidth="1"/>
    <col min="13313" max="13313" width="10" style="68" customWidth="1"/>
    <col min="13314" max="13314" width="5.42578125" style="68" customWidth="1"/>
    <col min="13315" max="13315" width="9.42578125" style="68" customWidth="1"/>
    <col min="13316" max="13316" width="9" style="68" customWidth="1"/>
    <col min="13317" max="13317" width="8.85546875" style="68" customWidth="1"/>
    <col min="13318" max="13318" width="6.140625" style="68" customWidth="1"/>
    <col min="13319" max="13319" width="5.140625" style="68" customWidth="1"/>
    <col min="13320" max="13320" width="7.85546875" style="68" customWidth="1"/>
    <col min="13321" max="13321" width="9.140625" style="68" customWidth="1"/>
    <col min="13322" max="13322" width="7" style="68" customWidth="1"/>
    <col min="13323" max="13323" width="5.7109375" style="68" customWidth="1"/>
    <col min="13324" max="13324" width="9.7109375" style="68" customWidth="1"/>
    <col min="13325" max="13325" width="10" style="68" customWidth="1"/>
    <col min="13326" max="13326" width="10.28515625" style="68" customWidth="1"/>
    <col min="13327" max="13327" width="5.140625" style="68" customWidth="1"/>
    <col min="13328" max="13328" width="12.7109375" style="68" customWidth="1"/>
    <col min="13329" max="13565" width="9.140625" style="68"/>
    <col min="13566" max="13566" width="3.42578125" style="68" customWidth="1"/>
    <col min="13567" max="13567" width="10.42578125" style="68" customWidth="1"/>
    <col min="13568" max="13568" width="7.7109375" style="68" customWidth="1"/>
    <col min="13569" max="13569" width="10" style="68" customWidth="1"/>
    <col min="13570" max="13570" width="5.42578125" style="68" customWidth="1"/>
    <col min="13571" max="13571" width="9.42578125" style="68" customWidth="1"/>
    <col min="13572" max="13572" width="9" style="68" customWidth="1"/>
    <col min="13573" max="13573" width="8.85546875" style="68" customWidth="1"/>
    <col min="13574" max="13574" width="6.140625" style="68" customWidth="1"/>
    <col min="13575" max="13575" width="5.140625" style="68" customWidth="1"/>
    <col min="13576" max="13576" width="7.85546875" style="68" customWidth="1"/>
    <col min="13577" max="13577" width="9.140625" style="68" customWidth="1"/>
    <col min="13578" max="13578" width="7" style="68" customWidth="1"/>
    <col min="13579" max="13579" width="5.7109375" style="68" customWidth="1"/>
    <col min="13580" max="13580" width="9.7109375" style="68" customWidth="1"/>
    <col min="13581" max="13581" width="10" style="68" customWidth="1"/>
    <col min="13582" max="13582" width="10.28515625" style="68" customWidth="1"/>
    <col min="13583" max="13583" width="5.140625" style="68" customWidth="1"/>
    <col min="13584" max="13584" width="12.7109375" style="68" customWidth="1"/>
    <col min="13585" max="13821" width="9.140625" style="68"/>
    <col min="13822" max="13822" width="3.42578125" style="68" customWidth="1"/>
    <col min="13823" max="13823" width="10.42578125" style="68" customWidth="1"/>
    <col min="13824" max="13824" width="7.7109375" style="68" customWidth="1"/>
    <col min="13825" max="13825" width="10" style="68" customWidth="1"/>
    <col min="13826" max="13826" width="5.42578125" style="68" customWidth="1"/>
    <col min="13827" max="13827" width="9.42578125" style="68" customWidth="1"/>
    <col min="13828" max="13828" width="9" style="68" customWidth="1"/>
    <col min="13829" max="13829" width="8.85546875" style="68" customWidth="1"/>
    <col min="13830" max="13830" width="6.140625" style="68" customWidth="1"/>
    <col min="13831" max="13831" width="5.140625" style="68" customWidth="1"/>
    <col min="13832" max="13832" width="7.85546875" style="68" customWidth="1"/>
    <col min="13833" max="13833" width="9.140625" style="68" customWidth="1"/>
    <col min="13834" max="13834" width="7" style="68" customWidth="1"/>
    <col min="13835" max="13835" width="5.7109375" style="68" customWidth="1"/>
    <col min="13836" max="13836" width="9.7109375" style="68" customWidth="1"/>
    <col min="13837" max="13837" width="10" style="68" customWidth="1"/>
    <col min="13838" max="13838" width="10.28515625" style="68" customWidth="1"/>
    <col min="13839" max="13839" width="5.140625" style="68" customWidth="1"/>
    <col min="13840" max="13840" width="12.7109375" style="68" customWidth="1"/>
    <col min="13841" max="14077" width="9.140625" style="68"/>
    <col min="14078" max="14078" width="3.42578125" style="68" customWidth="1"/>
    <col min="14079" max="14079" width="10.42578125" style="68" customWidth="1"/>
    <col min="14080" max="14080" width="7.7109375" style="68" customWidth="1"/>
    <col min="14081" max="14081" width="10" style="68" customWidth="1"/>
    <col min="14082" max="14082" width="5.42578125" style="68" customWidth="1"/>
    <col min="14083" max="14083" width="9.42578125" style="68" customWidth="1"/>
    <col min="14084" max="14084" width="9" style="68" customWidth="1"/>
    <col min="14085" max="14085" width="8.85546875" style="68" customWidth="1"/>
    <col min="14086" max="14086" width="6.140625" style="68" customWidth="1"/>
    <col min="14087" max="14087" width="5.140625" style="68" customWidth="1"/>
    <col min="14088" max="14088" width="7.85546875" style="68" customWidth="1"/>
    <col min="14089" max="14089" width="9.140625" style="68" customWidth="1"/>
    <col min="14090" max="14090" width="7" style="68" customWidth="1"/>
    <col min="14091" max="14091" width="5.7109375" style="68" customWidth="1"/>
    <col min="14092" max="14092" width="9.7109375" style="68" customWidth="1"/>
    <col min="14093" max="14093" width="10" style="68" customWidth="1"/>
    <col min="14094" max="14094" width="10.28515625" style="68" customWidth="1"/>
    <col min="14095" max="14095" width="5.140625" style="68" customWidth="1"/>
    <col min="14096" max="14096" width="12.7109375" style="68" customWidth="1"/>
    <col min="14097" max="14333" width="9.140625" style="68"/>
    <col min="14334" max="14334" width="3.42578125" style="68" customWidth="1"/>
    <col min="14335" max="14335" width="10.42578125" style="68" customWidth="1"/>
    <col min="14336" max="14336" width="7.7109375" style="68" customWidth="1"/>
    <col min="14337" max="14337" width="10" style="68" customWidth="1"/>
    <col min="14338" max="14338" width="5.42578125" style="68" customWidth="1"/>
    <col min="14339" max="14339" width="9.42578125" style="68" customWidth="1"/>
    <col min="14340" max="14340" width="9" style="68" customWidth="1"/>
    <col min="14341" max="14341" width="8.85546875" style="68" customWidth="1"/>
    <col min="14342" max="14342" width="6.140625" style="68" customWidth="1"/>
    <col min="14343" max="14343" width="5.140625" style="68" customWidth="1"/>
    <col min="14344" max="14344" width="7.85546875" style="68" customWidth="1"/>
    <col min="14345" max="14345" width="9.140625" style="68" customWidth="1"/>
    <col min="14346" max="14346" width="7" style="68" customWidth="1"/>
    <col min="14347" max="14347" width="5.7109375" style="68" customWidth="1"/>
    <col min="14348" max="14348" width="9.7109375" style="68" customWidth="1"/>
    <col min="14349" max="14349" width="10" style="68" customWidth="1"/>
    <col min="14350" max="14350" width="10.28515625" style="68" customWidth="1"/>
    <col min="14351" max="14351" width="5.140625" style="68" customWidth="1"/>
    <col min="14352" max="14352" width="12.7109375" style="68" customWidth="1"/>
    <col min="14353" max="14589" width="9.140625" style="68"/>
    <col min="14590" max="14590" width="3.42578125" style="68" customWidth="1"/>
    <col min="14591" max="14591" width="10.42578125" style="68" customWidth="1"/>
    <col min="14592" max="14592" width="7.7109375" style="68" customWidth="1"/>
    <col min="14593" max="14593" width="10" style="68" customWidth="1"/>
    <col min="14594" max="14594" width="5.42578125" style="68" customWidth="1"/>
    <col min="14595" max="14595" width="9.42578125" style="68" customWidth="1"/>
    <col min="14596" max="14596" width="9" style="68" customWidth="1"/>
    <col min="14597" max="14597" width="8.85546875" style="68" customWidth="1"/>
    <col min="14598" max="14598" width="6.140625" style="68" customWidth="1"/>
    <col min="14599" max="14599" width="5.140625" style="68" customWidth="1"/>
    <col min="14600" max="14600" width="7.85546875" style="68" customWidth="1"/>
    <col min="14601" max="14601" width="9.140625" style="68" customWidth="1"/>
    <col min="14602" max="14602" width="7" style="68" customWidth="1"/>
    <col min="14603" max="14603" width="5.7109375" style="68" customWidth="1"/>
    <col min="14604" max="14604" width="9.7109375" style="68" customWidth="1"/>
    <col min="14605" max="14605" width="10" style="68" customWidth="1"/>
    <col min="14606" max="14606" width="10.28515625" style="68" customWidth="1"/>
    <col min="14607" max="14607" width="5.140625" style="68" customWidth="1"/>
    <col min="14608" max="14608" width="12.7109375" style="68" customWidth="1"/>
    <col min="14609" max="14845" width="9.140625" style="68"/>
    <col min="14846" max="14846" width="3.42578125" style="68" customWidth="1"/>
    <col min="14847" max="14847" width="10.42578125" style="68" customWidth="1"/>
    <col min="14848" max="14848" width="7.7109375" style="68" customWidth="1"/>
    <col min="14849" max="14849" width="10" style="68" customWidth="1"/>
    <col min="14850" max="14850" width="5.42578125" style="68" customWidth="1"/>
    <col min="14851" max="14851" width="9.42578125" style="68" customWidth="1"/>
    <col min="14852" max="14852" width="9" style="68" customWidth="1"/>
    <col min="14853" max="14853" width="8.85546875" style="68" customWidth="1"/>
    <col min="14854" max="14854" width="6.140625" style="68" customWidth="1"/>
    <col min="14855" max="14855" width="5.140625" style="68" customWidth="1"/>
    <col min="14856" max="14856" width="7.85546875" style="68" customWidth="1"/>
    <col min="14857" max="14857" width="9.140625" style="68" customWidth="1"/>
    <col min="14858" max="14858" width="7" style="68" customWidth="1"/>
    <col min="14859" max="14859" width="5.7109375" style="68" customWidth="1"/>
    <col min="14860" max="14860" width="9.7109375" style="68" customWidth="1"/>
    <col min="14861" max="14861" width="10" style="68" customWidth="1"/>
    <col min="14862" max="14862" width="10.28515625" style="68" customWidth="1"/>
    <col min="14863" max="14863" width="5.140625" style="68" customWidth="1"/>
    <col min="14864" max="14864" width="12.7109375" style="68" customWidth="1"/>
    <col min="14865" max="15101" width="9.140625" style="68"/>
    <col min="15102" max="15102" width="3.42578125" style="68" customWidth="1"/>
    <col min="15103" max="15103" width="10.42578125" style="68" customWidth="1"/>
    <col min="15104" max="15104" width="7.7109375" style="68" customWidth="1"/>
    <col min="15105" max="15105" width="10" style="68" customWidth="1"/>
    <col min="15106" max="15106" width="5.42578125" style="68" customWidth="1"/>
    <col min="15107" max="15107" width="9.42578125" style="68" customWidth="1"/>
    <col min="15108" max="15108" width="9" style="68" customWidth="1"/>
    <col min="15109" max="15109" width="8.85546875" style="68" customWidth="1"/>
    <col min="15110" max="15110" width="6.140625" style="68" customWidth="1"/>
    <col min="15111" max="15111" width="5.140625" style="68" customWidth="1"/>
    <col min="15112" max="15112" width="7.85546875" style="68" customWidth="1"/>
    <col min="15113" max="15113" width="9.140625" style="68" customWidth="1"/>
    <col min="15114" max="15114" width="7" style="68" customWidth="1"/>
    <col min="15115" max="15115" width="5.7109375" style="68" customWidth="1"/>
    <col min="15116" max="15116" width="9.7109375" style="68" customWidth="1"/>
    <col min="15117" max="15117" width="10" style="68" customWidth="1"/>
    <col min="15118" max="15118" width="10.28515625" style="68" customWidth="1"/>
    <col min="15119" max="15119" width="5.140625" style="68" customWidth="1"/>
    <col min="15120" max="15120" width="12.7109375" style="68" customWidth="1"/>
    <col min="15121" max="15357" width="9.140625" style="68"/>
    <col min="15358" max="15358" width="3.42578125" style="68" customWidth="1"/>
    <col min="15359" max="15359" width="10.42578125" style="68" customWidth="1"/>
    <col min="15360" max="15360" width="7.7109375" style="68" customWidth="1"/>
    <col min="15361" max="15361" width="10" style="68" customWidth="1"/>
    <col min="15362" max="15362" width="5.42578125" style="68" customWidth="1"/>
    <col min="15363" max="15363" width="9.42578125" style="68" customWidth="1"/>
    <col min="15364" max="15364" width="9" style="68" customWidth="1"/>
    <col min="15365" max="15365" width="8.85546875" style="68" customWidth="1"/>
    <col min="15366" max="15366" width="6.140625" style="68" customWidth="1"/>
    <col min="15367" max="15367" width="5.140625" style="68" customWidth="1"/>
    <col min="15368" max="15368" width="7.85546875" style="68" customWidth="1"/>
    <col min="15369" max="15369" width="9.140625" style="68" customWidth="1"/>
    <col min="15370" max="15370" width="7" style="68" customWidth="1"/>
    <col min="15371" max="15371" width="5.7109375" style="68" customWidth="1"/>
    <col min="15372" max="15372" width="9.7109375" style="68" customWidth="1"/>
    <col min="15373" max="15373" width="10" style="68" customWidth="1"/>
    <col min="15374" max="15374" width="10.28515625" style="68" customWidth="1"/>
    <col min="15375" max="15375" width="5.140625" style="68" customWidth="1"/>
    <col min="15376" max="15376" width="12.7109375" style="68" customWidth="1"/>
    <col min="15377" max="15613" width="9.140625" style="68"/>
    <col min="15614" max="15614" width="3.42578125" style="68" customWidth="1"/>
    <col min="15615" max="15615" width="10.42578125" style="68" customWidth="1"/>
    <col min="15616" max="15616" width="7.7109375" style="68" customWidth="1"/>
    <col min="15617" max="15617" width="10" style="68" customWidth="1"/>
    <col min="15618" max="15618" width="5.42578125" style="68" customWidth="1"/>
    <col min="15619" max="15619" width="9.42578125" style="68" customWidth="1"/>
    <col min="15620" max="15620" width="9" style="68" customWidth="1"/>
    <col min="15621" max="15621" width="8.85546875" style="68" customWidth="1"/>
    <col min="15622" max="15622" width="6.140625" style="68" customWidth="1"/>
    <col min="15623" max="15623" width="5.140625" style="68" customWidth="1"/>
    <col min="15624" max="15624" width="7.85546875" style="68" customWidth="1"/>
    <col min="15625" max="15625" width="9.140625" style="68" customWidth="1"/>
    <col min="15626" max="15626" width="7" style="68" customWidth="1"/>
    <col min="15627" max="15627" width="5.7109375" style="68" customWidth="1"/>
    <col min="15628" max="15628" width="9.7109375" style="68" customWidth="1"/>
    <col min="15629" max="15629" width="10" style="68" customWidth="1"/>
    <col min="15630" max="15630" width="10.28515625" style="68" customWidth="1"/>
    <col min="15631" max="15631" width="5.140625" style="68" customWidth="1"/>
    <col min="15632" max="15632" width="12.7109375" style="68" customWidth="1"/>
    <col min="15633" max="15869" width="9.140625" style="68"/>
    <col min="15870" max="15870" width="3.42578125" style="68" customWidth="1"/>
    <col min="15871" max="15871" width="10.42578125" style="68" customWidth="1"/>
    <col min="15872" max="15872" width="7.7109375" style="68" customWidth="1"/>
    <col min="15873" max="15873" width="10" style="68" customWidth="1"/>
    <col min="15874" max="15874" width="5.42578125" style="68" customWidth="1"/>
    <col min="15875" max="15875" width="9.42578125" style="68" customWidth="1"/>
    <col min="15876" max="15876" width="9" style="68" customWidth="1"/>
    <col min="15877" max="15877" width="8.85546875" style="68" customWidth="1"/>
    <col min="15878" max="15878" width="6.140625" style="68" customWidth="1"/>
    <col min="15879" max="15879" width="5.140625" style="68" customWidth="1"/>
    <col min="15880" max="15880" width="7.85546875" style="68" customWidth="1"/>
    <col min="15881" max="15881" width="9.140625" style="68" customWidth="1"/>
    <col min="15882" max="15882" width="7" style="68" customWidth="1"/>
    <col min="15883" max="15883" width="5.7109375" style="68" customWidth="1"/>
    <col min="15884" max="15884" width="9.7109375" style="68" customWidth="1"/>
    <col min="15885" max="15885" width="10" style="68" customWidth="1"/>
    <col min="15886" max="15886" width="10.28515625" style="68" customWidth="1"/>
    <col min="15887" max="15887" width="5.140625" style="68" customWidth="1"/>
    <col min="15888" max="15888" width="12.7109375" style="68" customWidth="1"/>
    <col min="15889" max="16125" width="9.140625" style="68"/>
    <col min="16126" max="16126" width="3.42578125" style="68" customWidth="1"/>
    <col min="16127" max="16127" width="10.42578125" style="68" customWidth="1"/>
    <col min="16128" max="16128" width="7.7109375" style="68" customWidth="1"/>
    <col min="16129" max="16129" width="10" style="68" customWidth="1"/>
    <col min="16130" max="16130" width="5.42578125" style="68" customWidth="1"/>
    <col min="16131" max="16131" width="9.42578125" style="68" customWidth="1"/>
    <col min="16132" max="16132" width="9" style="68" customWidth="1"/>
    <col min="16133" max="16133" width="8.85546875" style="68" customWidth="1"/>
    <col min="16134" max="16134" width="6.140625" style="68" customWidth="1"/>
    <col min="16135" max="16135" width="5.140625" style="68" customWidth="1"/>
    <col min="16136" max="16136" width="7.85546875" style="68" customWidth="1"/>
    <col min="16137" max="16137" width="9.140625" style="68" customWidth="1"/>
    <col min="16138" max="16138" width="7" style="68" customWidth="1"/>
    <col min="16139" max="16139" width="5.7109375" style="68" customWidth="1"/>
    <col min="16140" max="16140" width="9.7109375" style="68" customWidth="1"/>
    <col min="16141" max="16141" width="10" style="68" customWidth="1"/>
    <col min="16142" max="16142" width="10.28515625" style="68" customWidth="1"/>
    <col min="16143" max="16143" width="5.140625" style="68" customWidth="1"/>
    <col min="16144" max="16144" width="12.7109375" style="68" customWidth="1"/>
    <col min="16145" max="16384" width="9.140625" style="68"/>
  </cols>
  <sheetData>
    <row r="1" spans="1:23" ht="12.75" customHeight="1" x14ac:dyDescent="0.25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3" ht="12.75" customHeight="1" x14ac:dyDescent="0.25">
      <c r="A2" s="306"/>
      <c r="B2" s="391" t="s">
        <v>401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</row>
    <row r="3" spans="1:23" ht="12.75" customHeight="1" x14ac:dyDescent="0.25">
      <c r="A3" s="306"/>
      <c r="B3" s="391" t="s">
        <v>438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</row>
    <row r="4" spans="1:23" x14ac:dyDescent="0.25">
      <c r="A4" s="70"/>
      <c r="B4" s="70"/>
      <c r="C4" s="70"/>
      <c r="D4" s="70"/>
      <c r="E4" s="70"/>
      <c r="F4" s="71"/>
      <c r="G4" s="71"/>
      <c r="H4" s="71"/>
      <c r="I4" s="71"/>
      <c r="J4" s="71"/>
      <c r="K4" s="71"/>
      <c r="L4" s="71"/>
      <c r="M4" s="71"/>
      <c r="N4" s="71"/>
      <c r="O4" s="70"/>
      <c r="P4" s="70"/>
      <c r="Q4" s="70"/>
      <c r="R4" s="70"/>
      <c r="S4" s="70"/>
    </row>
    <row r="5" spans="1:23" ht="19.5" customHeight="1" x14ac:dyDescent="0.25">
      <c r="A5" s="307" t="s">
        <v>236</v>
      </c>
      <c r="B5" s="307" t="s">
        <v>237</v>
      </c>
      <c r="C5" s="308" t="s">
        <v>238</v>
      </c>
      <c r="D5" s="308" t="s">
        <v>239</v>
      </c>
      <c r="E5" s="308" t="s">
        <v>240</v>
      </c>
      <c r="F5" s="310" t="s">
        <v>241</v>
      </c>
      <c r="G5" s="310" t="s">
        <v>242</v>
      </c>
      <c r="H5" s="310" t="s">
        <v>243</v>
      </c>
      <c r="I5" s="310" t="s">
        <v>244</v>
      </c>
      <c r="J5" s="310" t="s">
        <v>245</v>
      </c>
      <c r="K5" s="310" t="s">
        <v>246</v>
      </c>
      <c r="L5" s="312" t="s">
        <v>247</v>
      </c>
      <c r="M5" s="312" t="s">
        <v>390</v>
      </c>
      <c r="N5" s="310" t="s">
        <v>248</v>
      </c>
      <c r="O5" s="315" t="s">
        <v>249</v>
      </c>
      <c r="P5" s="316"/>
      <c r="Q5" s="317"/>
      <c r="R5" s="308" t="s">
        <v>250</v>
      </c>
      <c r="S5" s="308" t="s">
        <v>251</v>
      </c>
      <c r="T5" s="308" t="s">
        <v>252</v>
      </c>
      <c r="U5" s="308" t="s">
        <v>253</v>
      </c>
      <c r="V5" s="307" t="s">
        <v>254</v>
      </c>
    </row>
    <row r="6" spans="1:23" ht="38.25" customHeight="1" x14ac:dyDescent="0.25">
      <c r="A6" s="307"/>
      <c r="B6" s="307"/>
      <c r="C6" s="309"/>
      <c r="D6" s="309"/>
      <c r="E6" s="309"/>
      <c r="F6" s="311"/>
      <c r="G6" s="311"/>
      <c r="H6" s="311"/>
      <c r="I6" s="311"/>
      <c r="J6" s="311"/>
      <c r="K6" s="311"/>
      <c r="L6" s="312"/>
      <c r="M6" s="312"/>
      <c r="N6" s="311"/>
      <c r="O6" s="72" t="s">
        <v>255</v>
      </c>
      <c r="P6" s="72" t="s">
        <v>256</v>
      </c>
      <c r="Q6" s="72" t="s">
        <v>257</v>
      </c>
      <c r="R6" s="309"/>
      <c r="S6" s="309"/>
      <c r="T6" s="309"/>
      <c r="U6" s="309"/>
      <c r="V6" s="307"/>
    </row>
    <row r="7" spans="1:23" ht="38.25" x14ac:dyDescent="0.25">
      <c r="A7" s="169">
        <v>1</v>
      </c>
      <c r="B7" s="97" t="s">
        <v>258</v>
      </c>
      <c r="C7" s="250" t="s">
        <v>261</v>
      </c>
      <c r="D7" s="254" t="s">
        <v>408</v>
      </c>
      <c r="E7" s="251">
        <v>1</v>
      </c>
      <c r="F7" s="302">
        <v>26000</v>
      </c>
      <c r="G7" s="302">
        <v>10000</v>
      </c>
      <c r="H7" s="303">
        <v>16000</v>
      </c>
      <c r="I7" s="319">
        <v>22</v>
      </c>
      <c r="J7" s="304">
        <v>3</v>
      </c>
      <c r="K7" s="76">
        <v>66</v>
      </c>
      <c r="L7" s="305">
        <v>159.80004</v>
      </c>
      <c r="M7" s="75">
        <v>87.3</v>
      </c>
      <c r="N7" s="248">
        <v>10546.80264</v>
      </c>
      <c r="O7" s="78">
        <v>42</v>
      </c>
      <c r="P7" s="78">
        <v>63.042000000000002</v>
      </c>
      <c r="Q7" s="78">
        <v>0.22</v>
      </c>
      <c r="R7" s="249">
        <v>19176.004799999999</v>
      </c>
      <c r="S7" s="249">
        <v>13950.543491999999</v>
      </c>
      <c r="T7" s="249">
        <v>13013.42268422664</v>
      </c>
      <c r="U7" s="78">
        <v>65</v>
      </c>
      <c r="V7" s="78">
        <v>845872.4744747316</v>
      </c>
    </row>
    <row r="8" spans="1:23" x14ac:dyDescent="0.25">
      <c r="A8" s="79"/>
      <c r="B8" s="80"/>
      <c r="C8" s="81"/>
      <c r="D8" s="82"/>
      <c r="E8" s="83"/>
      <c r="F8" s="84"/>
      <c r="G8" s="84"/>
      <c r="H8" s="85"/>
      <c r="I8" s="86"/>
      <c r="J8" s="86"/>
      <c r="K8" s="85"/>
      <c r="L8" s="85"/>
      <c r="M8" s="85"/>
      <c r="N8" s="85"/>
      <c r="O8" s="87"/>
      <c r="P8" s="87"/>
      <c r="Q8" s="87"/>
      <c r="R8" s="87"/>
      <c r="S8" s="87"/>
    </row>
    <row r="9" spans="1:23" ht="18" customHeight="1" x14ac:dyDescent="0.25">
      <c r="A9" s="88"/>
      <c r="B9" s="392" t="s">
        <v>259</v>
      </c>
      <c r="C9" s="393"/>
      <c r="D9" s="393"/>
      <c r="E9" s="393"/>
      <c r="F9" s="393"/>
      <c r="G9" s="393"/>
      <c r="H9" s="393"/>
      <c r="I9" s="393"/>
      <c r="J9" s="393"/>
      <c r="K9" s="393"/>
      <c r="L9" s="246">
        <v>159.80004</v>
      </c>
      <c r="M9" s="89"/>
      <c r="N9" s="246">
        <v>10546.80264</v>
      </c>
      <c r="O9" s="89"/>
      <c r="P9" s="89"/>
      <c r="Q9" s="89"/>
      <c r="R9" s="246">
        <v>19176.004799999999</v>
      </c>
      <c r="S9" s="246">
        <v>13950.543491999999</v>
      </c>
      <c r="T9" s="90">
        <v>13013.42268422664</v>
      </c>
      <c r="U9" s="319"/>
      <c r="V9" s="91">
        <v>845872.4744747316</v>
      </c>
    </row>
    <row r="11" spans="1:23" ht="15" customHeight="1" x14ac:dyDescent="0.25">
      <c r="B11" s="394" t="s">
        <v>260</v>
      </c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</row>
    <row r="12" spans="1:23" ht="12.75" customHeight="1" x14ac:dyDescent="0.25">
      <c r="A12" s="70"/>
      <c r="B12" s="70"/>
      <c r="C12" s="70"/>
      <c r="D12" s="70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95"/>
      <c r="Q12" s="95"/>
      <c r="S12" s="96"/>
      <c r="T12" s="314"/>
      <c r="U12" s="314"/>
      <c r="V12" s="314"/>
      <c r="W12" s="92"/>
    </row>
  </sheetData>
  <mergeCells count="4">
    <mergeCell ref="B2:V2"/>
    <mergeCell ref="B3:V3"/>
    <mergeCell ref="B9:K9"/>
    <mergeCell ref="B11:V11"/>
  </mergeCells>
  <pageMargins left="0.11811023622047245" right="0.11811023622047245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"/>
  <sheetViews>
    <sheetView workbookViewId="0">
      <selection activeCell="G5" sqref="G5"/>
    </sheetView>
  </sheetViews>
  <sheetFormatPr defaultRowHeight="15" x14ac:dyDescent="0.25"/>
  <cols>
    <col min="1" max="1" width="5.140625" style="68" customWidth="1"/>
    <col min="2" max="2" width="14.85546875" style="68" customWidth="1"/>
    <col min="3" max="3" width="13.28515625" style="68" customWidth="1"/>
    <col min="4" max="4" width="10.5703125" style="68" customWidth="1"/>
    <col min="5" max="5" width="7.5703125" style="68" customWidth="1"/>
    <col min="6" max="6" width="7.140625" style="68" customWidth="1"/>
    <col min="7" max="7" width="8.7109375" style="68" customWidth="1"/>
    <col min="8" max="8" width="10.140625" style="68" customWidth="1"/>
    <col min="9" max="9" width="10" style="68" customWidth="1"/>
    <col min="10" max="10" width="6.28515625" style="68" customWidth="1"/>
    <col min="11" max="11" width="13.140625" style="108" customWidth="1"/>
    <col min="12" max="12" width="12.7109375" style="68" customWidth="1"/>
    <col min="13" max="13" width="15.42578125" style="68" customWidth="1"/>
    <col min="14" max="14" width="10.85546875" style="68" customWidth="1"/>
    <col min="15" max="15" width="11.7109375" style="68" customWidth="1"/>
    <col min="16" max="256" width="9.140625" style="68"/>
    <col min="257" max="257" width="5.140625" style="68" customWidth="1"/>
    <col min="258" max="258" width="14.85546875" style="68" customWidth="1"/>
    <col min="259" max="259" width="13.28515625" style="68" customWidth="1"/>
    <col min="260" max="260" width="10.5703125" style="68" customWidth="1"/>
    <col min="261" max="261" width="7.5703125" style="68" customWidth="1"/>
    <col min="262" max="262" width="7.140625" style="68" customWidth="1"/>
    <col min="263" max="263" width="8.7109375" style="68" customWidth="1"/>
    <col min="264" max="264" width="10.140625" style="68" customWidth="1"/>
    <col min="265" max="265" width="10" style="68" customWidth="1"/>
    <col min="266" max="266" width="6.28515625" style="68" customWidth="1"/>
    <col min="267" max="267" width="13.140625" style="68" customWidth="1"/>
    <col min="268" max="268" width="12.7109375" style="68" customWidth="1"/>
    <col min="269" max="269" width="15.42578125" style="68" customWidth="1"/>
    <col min="270" max="512" width="9.140625" style="68"/>
    <col min="513" max="513" width="5.140625" style="68" customWidth="1"/>
    <col min="514" max="514" width="14.85546875" style="68" customWidth="1"/>
    <col min="515" max="515" width="13.28515625" style="68" customWidth="1"/>
    <col min="516" max="516" width="10.5703125" style="68" customWidth="1"/>
    <col min="517" max="517" width="7.5703125" style="68" customWidth="1"/>
    <col min="518" max="518" width="7.140625" style="68" customWidth="1"/>
    <col min="519" max="519" width="8.7109375" style="68" customWidth="1"/>
    <col min="520" max="520" width="10.140625" style="68" customWidth="1"/>
    <col min="521" max="521" width="10" style="68" customWidth="1"/>
    <col min="522" max="522" width="6.28515625" style="68" customWidth="1"/>
    <col min="523" max="523" width="13.140625" style="68" customWidth="1"/>
    <col min="524" max="524" width="12.7109375" style="68" customWidth="1"/>
    <col min="525" max="525" width="15.42578125" style="68" customWidth="1"/>
    <col min="526" max="768" width="9.140625" style="68"/>
    <col min="769" max="769" width="5.140625" style="68" customWidth="1"/>
    <col min="770" max="770" width="14.85546875" style="68" customWidth="1"/>
    <col min="771" max="771" width="13.28515625" style="68" customWidth="1"/>
    <col min="772" max="772" width="10.5703125" style="68" customWidth="1"/>
    <col min="773" max="773" width="7.5703125" style="68" customWidth="1"/>
    <col min="774" max="774" width="7.140625" style="68" customWidth="1"/>
    <col min="775" max="775" width="8.7109375" style="68" customWidth="1"/>
    <col min="776" max="776" width="10.140625" style="68" customWidth="1"/>
    <col min="777" max="777" width="10" style="68" customWidth="1"/>
    <col min="778" max="778" width="6.28515625" style="68" customWidth="1"/>
    <col min="779" max="779" width="13.140625" style="68" customWidth="1"/>
    <col min="780" max="780" width="12.7109375" style="68" customWidth="1"/>
    <col min="781" max="781" width="15.42578125" style="68" customWidth="1"/>
    <col min="782" max="1024" width="9.140625" style="68"/>
    <col min="1025" max="1025" width="5.140625" style="68" customWidth="1"/>
    <col min="1026" max="1026" width="14.85546875" style="68" customWidth="1"/>
    <col min="1027" max="1027" width="13.28515625" style="68" customWidth="1"/>
    <col min="1028" max="1028" width="10.5703125" style="68" customWidth="1"/>
    <col min="1029" max="1029" width="7.5703125" style="68" customWidth="1"/>
    <col min="1030" max="1030" width="7.140625" style="68" customWidth="1"/>
    <col min="1031" max="1031" width="8.7109375" style="68" customWidth="1"/>
    <col min="1032" max="1032" width="10.140625" style="68" customWidth="1"/>
    <col min="1033" max="1033" width="10" style="68" customWidth="1"/>
    <col min="1034" max="1034" width="6.28515625" style="68" customWidth="1"/>
    <col min="1035" max="1035" width="13.140625" style="68" customWidth="1"/>
    <col min="1036" max="1036" width="12.7109375" style="68" customWidth="1"/>
    <col min="1037" max="1037" width="15.42578125" style="68" customWidth="1"/>
    <col min="1038" max="1280" width="9.140625" style="68"/>
    <col min="1281" max="1281" width="5.140625" style="68" customWidth="1"/>
    <col min="1282" max="1282" width="14.85546875" style="68" customWidth="1"/>
    <col min="1283" max="1283" width="13.28515625" style="68" customWidth="1"/>
    <col min="1284" max="1284" width="10.5703125" style="68" customWidth="1"/>
    <col min="1285" max="1285" width="7.5703125" style="68" customWidth="1"/>
    <col min="1286" max="1286" width="7.140625" style="68" customWidth="1"/>
    <col min="1287" max="1287" width="8.7109375" style="68" customWidth="1"/>
    <col min="1288" max="1288" width="10.140625" style="68" customWidth="1"/>
    <col min="1289" max="1289" width="10" style="68" customWidth="1"/>
    <col min="1290" max="1290" width="6.28515625" style="68" customWidth="1"/>
    <col min="1291" max="1291" width="13.140625" style="68" customWidth="1"/>
    <col min="1292" max="1292" width="12.7109375" style="68" customWidth="1"/>
    <col min="1293" max="1293" width="15.42578125" style="68" customWidth="1"/>
    <col min="1294" max="1536" width="9.140625" style="68"/>
    <col min="1537" max="1537" width="5.140625" style="68" customWidth="1"/>
    <col min="1538" max="1538" width="14.85546875" style="68" customWidth="1"/>
    <col min="1539" max="1539" width="13.28515625" style="68" customWidth="1"/>
    <col min="1540" max="1540" width="10.5703125" style="68" customWidth="1"/>
    <col min="1541" max="1541" width="7.5703125" style="68" customWidth="1"/>
    <col min="1542" max="1542" width="7.140625" style="68" customWidth="1"/>
    <col min="1543" max="1543" width="8.7109375" style="68" customWidth="1"/>
    <col min="1544" max="1544" width="10.140625" style="68" customWidth="1"/>
    <col min="1545" max="1545" width="10" style="68" customWidth="1"/>
    <col min="1546" max="1546" width="6.28515625" style="68" customWidth="1"/>
    <col min="1547" max="1547" width="13.140625" style="68" customWidth="1"/>
    <col min="1548" max="1548" width="12.7109375" style="68" customWidth="1"/>
    <col min="1549" max="1549" width="15.42578125" style="68" customWidth="1"/>
    <col min="1550" max="1792" width="9.140625" style="68"/>
    <col min="1793" max="1793" width="5.140625" style="68" customWidth="1"/>
    <col min="1794" max="1794" width="14.85546875" style="68" customWidth="1"/>
    <col min="1795" max="1795" width="13.28515625" style="68" customWidth="1"/>
    <col min="1796" max="1796" width="10.5703125" style="68" customWidth="1"/>
    <col min="1797" max="1797" width="7.5703125" style="68" customWidth="1"/>
    <col min="1798" max="1798" width="7.140625" style="68" customWidth="1"/>
    <col min="1799" max="1799" width="8.7109375" style="68" customWidth="1"/>
    <col min="1800" max="1800" width="10.140625" style="68" customWidth="1"/>
    <col min="1801" max="1801" width="10" style="68" customWidth="1"/>
    <col min="1802" max="1802" width="6.28515625" style="68" customWidth="1"/>
    <col min="1803" max="1803" width="13.140625" style="68" customWidth="1"/>
    <col min="1804" max="1804" width="12.7109375" style="68" customWidth="1"/>
    <col min="1805" max="1805" width="15.42578125" style="68" customWidth="1"/>
    <col min="1806" max="2048" width="9.140625" style="68"/>
    <col min="2049" max="2049" width="5.140625" style="68" customWidth="1"/>
    <col min="2050" max="2050" width="14.85546875" style="68" customWidth="1"/>
    <col min="2051" max="2051" width="13.28515625" style="68" customWidth="1"/>
    <col min="2052" max="2052" width="10.5703125" style="68" customWidth="1"/>
    <col min="2053" max="2053" width="7.5703125" style="68" customWidth="1"/>
    <col min="2054" max="2054" width="7.140625" style="68" customWidth="1"/>
    <col min="2055" max="2055" width="8.7109375" style="68" customWidth="1"/>
    <col min="2056" max="2056" width="10.140625" style="68" customWidth="1"/>
    <col min="2057" max="2057" width="10" style="68" customWidth="1"/>
    <col min="2058" max="2058" width="6.28515625" style="68" customWidth="1"/>
    <col min="2059" max="2059" width="13.140625" style="68" customWidth="1"/>
    <col min="2060" max="2060" width="12.7109375" style="68" customWidth="1"/>
    <col min="2061" max="2061" width="15.42578125" style="68" customWidth="1"/>
    <col min="2062" max="2304" width="9.140625" style="68"/>
    <col min="2305" max="2305" width="5.140625" style="68" customWidth="1"/>
    <col min="2306" max="2306" width="14.85546875" style="68" customWidth="1"/>
    <col min="2307" max="2307" width="13.28515625" style="68" customWidth="1"/>
    <col min="2308" max="2308" width="10.5703125" style="68" customWidth="1"/>
    <col min="2309" max="2309" width="7.5703125" style="68" customWidth="1"/>
    <col min="2310" max="2310" width="7.140625" style="68" customWidth="1"/>
    <col min="2311" max="2311" width="8.7109375" style="68" customWidth="1"/>
    <col min="2312" max="2312" width="10.140625" style="68" customWidth="1"/>
    <col min="2313" max="2313" width="10" style="68" customWidth="1"/>
    <col min="2314" max="2314" width="6.28515625" style="68" customWidth="1"/>
    <col min="2315" max="2315" width="13.140625" style="68" customWidth="1"/>
    <col min="2316" max="2316" width="12.7109375" style="68" customWidth="1"/>
    <col min="2317" max="2317" width="15.42578125" style="68" customWidth="1"/>
    <col min="2318" max="2560" width="9.140625" style="68"/>
    <col min="2561" max="2561" width="5.140625" style="68" customWidth="1"/>
    <col min="2562" max="2562" width="14.85546875" style="68" customWidth="1"/>
    <col min="2563" max="2563" width="13.28515625" style="68" customWidth="1"/>
    <col min="2564" max="2564" width="10.5703125" style="68" customWidth="1"/>
    <col min="2565" max="2565" width="7.5703125" style="68" customWidth="1"/>
    <col min="2566" max="2566" width="7.140625" style="68" customWidth="1"/>
    <col min="2567" max="2567" width="8.7109375" style="68" customWidth="1"/>
    <col min="2568" max="2568" width="10.140625" style="68" customWidth="1"/>
    <col min="2569" max="2569" width="10" style="68" customWidth="1"/>
    <col min="2570" max="2570" width="6.28515625" style="68" customWidth="1"/>
    <col min="2571" max="2571" width="13.140625" style="68" customWidth="1"/>
    <col min="2572" max="2572" width="12.7109375" style="68" customWidth="1"/>
    <col min="2573" max="2573" width="15.42578125" style="68" customWidth="1"/>
    <col min="2574" max="2816" width="9.140625" style="68"/>
    <col min="2817" max="2817" width="5.140625" style="68" customWidth="1"/>
    <col min="2818" max="2818" width="14.85546875" style="68" customWidth="1"/>
    <col min="2819" max="2819" width="13.28515625" style="68" customWidth="1"/>
    <col min="2820" max="2820" width="10.5703125" style="68" customWidth="1"/>
    <col min="2821" max="2821" width="7.5703125" style="68" customWidth="1"/>
    <col min="2822" max="2822" width="7.140625" style="68" customWidth="1"/>
    <col min="2823" max="2823" width="8.7109375" style="68" customWidth="1"/>
    <col min="2824" max="2824" width="10.140625" style="68" customWidth="1"/>
    <col min="2825" max="2825" width="10" style="68" customWidth="1"/>
    <col min="2826" max="2826" width="6.28515625" style="68" customWidth="1"/>
    <col min="2827" max="2827" width="13.140625" style="68" customWidth="1"/>
    <col min="2828" max="2828" width="12.7109375" style="68" customWidth="1"/>
    <col min="2829" max="2829" width="15.42578125" style="68" customWidth="1"/>
    <col min="2830" max="3072" width="9.140625" style="68"/>
    <col min="3073" max="3073" width="5.140625" style="68" customWidth="1"/>
    <col min="3074" max="3074" width="14.85546875" style="68" customWidth="1"/>
    <col min="3075" max="3075" width="13.28515625" style="68" customWidth="1"/>
    <col min="3076" max="3076" width="10.5703125" style="68" customWidth="1"/>
    <col min="3077" max="3077" width="7.5703125" style="68" customWidth="1"/>
    <col min="3078" max="3078" width="7.140625" style="68" customWidth="1"/>
    <col min="3079" max="3079" width="8.7109375" style="68" customWidth="1"/>
    <col min="3080" max="3080" width="10.140625" style="68" customWidth="1"/>
    <col min="3081" max="3081" width="10" style="68" customWidth="1"/>
    <col min="3082" max="3082" width="6.28515625" style="68" customWidth="1"/>
    <col min="3083" max="3083" width="13.140625" style="68" customWidth="1"/>
    <col min="3084" max="3084" width="12.7109375" style="68" customWidth="1"/>
    <col min="3085" max="3085" width="15.42578125" style="68" customWidth="1"/>
    <col min="3086" max="3328" width="9.140625" style="68"/>
    <col min="3329" max="3329" width="5.140625" style="68" customWidth="1"/>
    <col min="3330" max="3330" width="14.85546875" style="68" customWidth="1"/>
    <col min="3331" max="3331" width="13.28515625" style="68" customWidth="1"/>
    <col min="3332" max="3332" width="10.5703125" style="68" customWidth="1"/>
    <col min="3333" max="3333" width="7.5703125" style="68" customWidth="1"/>
    <col min="3334" max="3334" width="7.140625" style="68" customWidth="1"/>
    <col min="3335" max="3335" width="8.7109375" style="68" customWidth="1"/>
    <col min="3336" max="3336" width="10.140625" style="68" customWidth="1"/>
    <col min="3337" max="3337" width="10" style="68" customWidth="1"/>
    <col min="3338" max="3338" width="6.28515625" style="68" customWidth="1"/>
    <col min="3339" max="3339" width="13.140625" style="68" customWidth="1"/>
    <col min="3340" max="3340" width="12.7109375" style="68" customWidth="1"/>
    <col min="3341" max="3341" width="15.42578125" style="68" customWidth="1"/>
    <col min="3342" max="3584" width="9.140625" style="68"/>
    <col min="3585" max="3585" width="5.140625" style="68" customWidth="1"/>
    <col min="3586" max="3586" width="14.85546875" style="68" customWidth="1"/>
    <col min="3587" max="3587" width="13.28515625" style="68" customWidth="1"/>
    <col min="3588" max="3588" width="10.5703125" style="68" customWidth="1"/>
    <col min="3589" max="3589" width="7.5703125" style="68" customWidth="1"/>
    <col min="3590" max="3590" width="7.140625" style="68" customWidth="1"/>
    <col min="3591" max="3591" width="8.7109375" style="68" customWidth="1"/>
    <col min="3592" max="3592" width="10.140625" style="68" customWidth="1"/>
    <col min="3593" max="3593" width="10" style="68" customWidth="1"/>
    <col min="3594" max="3594" width="6.28515625" style="68" customWidth="1"/>
    <col min="3595" max="3595" width="13.140625" style="68" customWidth="1"/>
    <col min="3596" max="3596" width="12.7109375" style="68" customWidth="1"/>
    <col min="3597" max="3597" width="15.42578125" style="68" customWidth="1"/>
    <col min="3598" max="3840" width="9.140625" style="68"/>
    <col min="3841" max="3841" width="5.140625" style="68" customWidth="1"/>
    <col min="3842" max="3842" width="14.85546875" style="68" customWidth="1"/>
    <col min="3843" max="3843" width="13.28515625" style="68" customWidth="1"/>
    <col min="3844" max="3844" width="10.5703125" style="68" customWidth="1"/>
    <col min="3845" max="3845" width="7.5703125" style="68" customWidth="1"/>
    <col min="3846" max="3846" width="7.140625" style="68" customWidth="1"/>
    <col min="3847" max="3847" width="8.7109375" style="68" customWidth="1"/>
    <col min="3848" max="3848" width="10.140625" style="68" customWidth="1"/>
    <col min="3849" max="3849" width="10" style="68" customWidth="1"/>
    <col min="3850" max="3850" width="6.28515625" style="68" customWidth="1"/>
    <col min="3851" max="3851" width="13.140625" style="68" customWidth="1"/>
    <col min="3852" max="3852" width="12.7109375" style="68" customWidth="1"/>
    <col min="3853" max="3853" width="15.42578125" style="68" customWidth="1"/>
    <col min="3854" max="4096" width="9.140625" style="68"/>
    <col min="4097" max="4097" width="5.140625" style="68" customWidth="1"/>
    <col min="4098" max="4098" width="14.85546875" style="68" customWidth="1"/>
    <col min="4099" max="4099" width="13.28515625" style="68" customWidth="1"/>
    <col min="4100" max="4100" width="10.5703125" style="68" customWidth="1"/>
    <col min="4101" max="4101" width="7.5703125" style="68" customWidth="1"/>
    <col min="4102" max="4102" width="7.140625" style="68" customWidth="1"/>
    <col min="4103" max="4103" width="8.7109375" style="68" customWidth="1"/>
    <col min="4104" max="4104" width="10.140625" style="68" customWidth="1"/>
    <col min="4105" max="4105" width="10" style="68" customWidth="1"/>
    <col min="4106" max="4106" width="6.28515625" style="68" customWidth="1"/>
    <col min="4107" max="4107" width="13.140625" style="68" customWidth="1"/>
    <col min="4108" max="4108" width="12.7109375" style="68" customWidth="1"/>
    <col min="4109" max="4109" width="15.42578125" style="68" customWidth="1"/>
    <col min="4110" max="4352" width="9.140625" style="68"/>
    <col min="4353" max="4353" width="5.140625" style="68" customWidth="1"/>
    <col min="4354" max="4354" width="14.85546875" style="68" customWidth="1"/>
    <col min="4355" max="4355" width="13.28515625" style="68" customWidth="1"/>
    <col min="4356" max="4356" width="10.5703125" style="68" customWidth="1"/>
    <col min="4357" max="4357" width="7.5703125" style="68" customWidth="1"/>
    <col min="4358" max="4358" width="7.140625" style="68" customWidth="1"/>
    <col min="4359" max="4359" width="8.7109375" style="68" customWidth="1"/>
    <col min="4360" max="4360" width="10.140625" style="68" customWidth="1"/>
    <col min="4361" max="4361" width="10" style="68" customWidth="1"/>
    <col min="4362" max="4362" width="6.28515625" style="68" customWidth="1"/>
    <col min="4363" max="4363" width="13.140625" style="68" customWidth="1"/>
    <col min="4364" max="4364" width="12.7109375" style="68" customWidth="1"/>
    <col min="4365" max="4365" width="15.42578125" style="68" customWidth="1"/>
    <col min="4366" max="4608" width="9.140625" style="68"/>
    <col min="4609" max="4609" width="5.140625" style="68" customWidth="1"/>
    <col min="4610" max="4610" width="14.85546875" style="68" customWidth="1"/>
    <col min="4611" max="4611" width="13.28515625" style="68" customWidth="1"/>
    <col min="4612" max="4612" width="10.5703125" style="68" customWidth="1"/>
    <col min="4613" max="4613" width="7.5703125" style="68" customWidth="1"/>
    <col min="4614" max="4614" width="7.140625" style="68" customWidth="1"/>
    <col min="4615" max="4615" width="8.7109375" style="68" customWidth="1"/>
    <col min="4616" max="4616" width="10.140625" style="68" customWidth="1"/>
    <col min="4617" max="4617" width="10" style="68" customWidth="1"/>
    <col min="4618" max="4618" width="6.28515625" style="68" customWidth="1"/>
    <col min="4619" max="4619" width="13.140625" style="68" customWidth="1"/>
    <col min="4620" max="4620" width="12.7109375" style="68" customWidth="1"/>
    <col min="4621" max="4621" width="15.42578125" style="68" customWidth="1"/>
    <col min="4622" max="4864" width="9.140625" style="68"/>
    <col min="4865" max="4865" width="5.140625" style="68" customWidth="1"/>
    <col min="4866" max="4866" width="14.85546875" style="68" customWidth="1"/>
    <col min="4867" max="4867" width="13.28515625" style="68" customWidth="1"/>
    <col min="4868" max="4868" width="10.5703125" style="68" customWidth="1"/>
    <col min="4869" max="4869" width="7.5703125" style="68" customWidth="1"/>
    <col min="4870" max="4870" width="7.140625" style="68" customWidth="1"/>
    <col min="4871" max="4871" width="8.7109375" style="68" customWidth="1"/>
    <col min="4872" max="4872" width="10.140625" style="68" customWidth="1"/>
    <col min="4873" max="4873" width="10" style="68" customWidth="1"/>
    <col min="4874" max="4874" width="6.28515625" style="68" customWidth="1"/>
    <col min="4875" max="4875" width="13.140625" style="68" customWidth="1"/>
    <col min="4876" max="4876" width="12.7109375" style="68" customWidth="1"/>
    <col min="4877" max="4877" width="15.42578125" style="68" customWidth="1"/>
    <col min="4878" max="5120" width="9.140625" style="68"/>
    <col min="5121" max="5121" width="5.140625" style="68" customWidth="1"/>
    <col min="5122" max="5122" width="14.85546875" style="68" customWidth="1"/>
    <col min="5123" max="5123" width="13.28515625" style="68" customWidth="1"/>
    <col min="5124" max="5124" width="10.5703125" style="68" customWidth="1"/>
    <col min="5125" max="5125" width="7.5703125" style="68" customWidth="1"/>
    <col min="5126" max="5126" width="7.140625" style="68" customWidth="1"/>
    <col min="5127" max="5127" width="8.7109375" style="68" customWidth="1"/>
    <col min="5128" max="5128" width="10.140625" style="68" customWidth="1"/>
    <col min="5129" max="5129" width="10" style="68" customWidth="1"/>
    <col min="5130" max="5130" width="6.28515625" style="68" customWidth="1"/>
    <col min="5131" max="5131" width="13.140625" style="68" customWidth="1"/>
    <col min="5132" max="5132" width="12.7109375" style="68" customWidth="1"/>
    <col min="5133" max="5133" width="15.42578125" style="68" customWidth="1"/>
    <col min="5134" max="5376" width="9.140625" style="68"/>
    <col min="5377" max="5377" width="5.140625" style="68" customWidth="1"/>
    <col min="5378" max="5378" width="14.85546875" style="68" customWidth="1"/>
    <col min="5379" max="5379" width="13.28515625" style="68" customWidth="1"/>
    <col min="5380" max="5380" width="10.5703125" style="68" customWidth="1"/>
    <col min="5381" max="5381" width="7.5703125" style="68" customWidth="1"/>
    <col min="5382" max="5382" width="7.140625" style="68" customWidth="1"/>
    <col min="5383" max="5383" width="8.7109375" style="68" customWidth="1"/>
    <col min="5384" max="5384" width="10.140625" style="68" customWidth="1"/>
    <col min="5385" max="5385" width="10" style="68" customWidth="1"/>
    <col min="5386" max="5386" width="6.28515625" style="68" customWidth="1"/>
    <col min="5387" max="5387" width="13.140625" style="68" customWidth="1"/>
    <col min="5388" max="5388" width="12.7109375" style="68" customWidth="1"/>
    <col min="5389" max="5389" width="15.42578125" style="68" customWidth="1"/>
    <col min="5390" max="5632" width="9.140625" style="68"/>
    <col min="5633" max="5633" width="5.140625" style="68" customWidth="1"/>
    <col min="5634" max="5634" width="14.85546875" style="68" customWidth="1"/>
    <col min="5635" max="5635" width="13.28515625" style="68" customWidth="1"/>
    <col min="5636" max="5636" width="10.5703125" style="68" customWidth="1"/>
    <col min="5637" max="5637" width="7.5703125" style="68" customWidth="1"/>
    <col min="5638" max="5638" width="7.140625" style="68" customWidth="1"/>
    <col min="5639" max="5639" width="8.7109375" style="68" customWidth="1"/>
    <col min="5640" max="5640" width="10.140625" style="68" customWidth="1"/>
    <col min="5641" max="5641" width="10" style="68" customWidth="1"/>
    <col min="5642" max="5642" width="6.28515625" style="68" customWidth="1"/>
    <col min="5643" max="5643" width="13.140625" style="68" customWidth="1"/>
    <col min="5644" max="5644" width="12.7109375" style="68" customWidth="1"/>
    <col min="5645" max="5645" width="15.42578125" style="68" customWidth="1"/>
    <col min="5646" max="5888" width="9.140625" style="68"/>
    <col min="5889" max="5889" width="5.140625" style="68" customWidth="1"/>
    <col min="5890" max="5890" width="14.85546875" style="68" customWidth="1"/>
    <col min="5891" max="5891" width="13.28515625" style="68" customWidth="1"/>
    <col min="5892" max="5892" width="10.5703125" style="68" customWidth="1"/>
    <col min="5893" max="5893" width="7.5703125" style="68" customWidth="1"/>
    <col min="5894" max="5894" width="7.140625" style="68" customWidth="1"/>
    <col min="5895" max="5895" width="8.7109375" style="68" customWidth="1"/>
    <col min="5896" max="5896" width="10.140625" style="68" customWidth="1"/>
    <col min="5897" max="5897" width="10" style="68" customWidth="1"/>
    <col min="5898" max="5898" width="6.28515625" style="68" customWidth="1"/>
    <col min="5899" max="5899" width="13.140625" style="68" customWidth="1"/>
    <col min="5900" max="5900" width="12.7109375" style="68" customWidth="1"/>
    <col min="5901" max="5901" width="15.42578125" style="68" customWidth="1"/>
    <col min="5902" max="6144" width="9.140625" style="68"/>
    <col min="6145" max="6145" width="5.140625" style="68" customWidth="1"/>
    <col min="6146" max="6146" width="14.85546875" style="68" customWidth="1"/>
    <col min="6147" max="6147" width="13.28515625" style="68" customWidth="1"/>
    <col min="6148" max="6148" width="10.5703125" style="68" customWidth="1"/>
    <col min="6149" max="6149" width="7.5703125" style="68" customWidth="1"/>
    <col min="6150" max="6150" width="7.140625" style="68" customWidth="1"/>
    <col min="6151" max="6151" width="8.7109375" style="68" customWidth="1"/>
    <col min="6152" max="6152" width="10.140625" style="68" customWidth="1"/>
    <col min="6153" max="6153" width="10" style="68" customWidth="1"/>
    <col min="6154" max="6154" width="6.28515625" style="68" customWidth="1"/>
    <col min="6155" max="6155" width="13.140625" style="68" customWidth="1"/>
    <col min="6156" max="6156" width="12.7109375" style="68" customWidth="1"/>
    <col min="6157" max="6157" width="15.42578125" style="68" customWidth="1"/>
    <col min="6158" max="6400" width="9.140625" style="68"/>
    <col min="6401" max="6401" width="5.140625" style="68" customWidth="1"/>
    <col min="6402" max="6402" width="14.85546875" style="68" customWidth="1"/>
    <col min="6403" max="6403" width="13.28515625" style="68" customWidth="1"/>
    <col min="6404" max="6404" width="10.5703125" style="68" customWidth="1"/>
    <col min="6405" max="6405" width="7.5703125" style="68" customWidth="1"/>
    <col min="6406" max="6406" width="7.140625" style="68" customWidth="1"/>
    <col min="6407" max="6407" width="8.7109375" style="68" customWidth="1"/>
    <col min="6408" max="6408" width="10.140625" style="68" customWidth="1"/>
    <col min="6409" max="6409" width="10" style="68" customWidth="1"/>
    <col min="6410" max="6410" width="6.28515625" style="68" customWidth="1"/>
    <col min="6411" max="6411" width="13.140625" style="68" customWidth="1"/>
    <col min="6412" max="6412" width="12.7109375" style="68" customWidth="1"/>
    <col min="6413" max="6413" width="15.42578125" style="68" customWidth="1"/>
    <col min="6414" max="6656" width="9.140625" style="68"/>
    <col min="6657" max="6657" width="5.140625" style="68" customWidth="1"/>
    <col min="6658" max="6658" width="14.85546875" style="68" customWidth="1"/>
    <col min="6659" max="6659" width="13.28515625" style="68" customWidth="1"/>
    <col min="6660" max="6660" width="10.5703125" style="68" customWidth="1"/>
    <col min="6661" max="6661" width="7.5703125" style="68" customWidth="1"/>
    <col min="6662" max="6662" width="7.140625" style="68" customWidth="1"/>
    <col min="6663" max="6663" width="8.7109375" style="68" customWidth="1"/>
    <col min="6664" max="6664" width="10.140625" style="68" customWidth="1"/>
    <col min="6665" max="6665" width="10" style="68" customWidth="1"/>
    <col min="6666" max="6666" width="6.28515625" style="68" customWidth="1"/>
    <col min="6667" max="6667" width="13.140625" style="68" customWidth="1"/>
    <col min="6668" max="6668" width="12.7109375" style="68" customWidth="1"/>
    <col min="6669" max="6669" width="15.42578125" style="68" customWidth="1"/>
    <col min="6670" max="6912" width="9.140625" style="68"/>
    <col min="6913" max="6913" width="5.140625" style="68" customWidth="1"/>
    <col min="6914" max="6914" width="14.85546875" style="68" customWidth="1"/>
    <col min="6915" max="6915" width="13.28515625" style="68" customWidth="1"/>
    <col min="6916" max="6916" width="10.5703125" style="68" customWidth="1"/>
    <col min="6917" max="6917" width="7.5703125" style="68" customWidth="1"/>
    <col min="6918" max="6918" width="7.140625" style="68" customWidth="1"/>
    <col min="6919" max="6919" width="8.7109375" style="68" customWidth="1"/>
    <col min="6920" max="6920" width="10.140625" style="68" customWidth="1"/>
    <col min="6921" max="6921" width="10" style="68" customWidth="1"/>
    <col min="6922" max="6922" width="6.28515625" style="68" customWidth="1"/>
    <col min="6923" max="6923" width="13.140625" style="68" customWidth="1"/>
    <col min="6924" max="6924" width="12.7109375" style="68" customWidth="1"/>
    <col min="6925" max="6925" width="15.42578125" style="68" customWidth="1"/>
    <col min="6926" max="7168" width="9.140625" style="68"/>
    <col min="7169" max="7169" width="5.140625" style="68" customWidth="1"/>
    <col min="7170" max="7170" width="14.85546875" style="68" customWidth="1"/>
    <col min="7171" max="7171" width="13.28515625" style="68" customWidth="1"/>
    <col min="7172" max="7172" width="10.5703125" style="68" customWidth="1"/>
    <col min="7173" max="7173" width="7.5703125" style="68" customWidth="1"/>
    <col min="7174" max="7174" width="7.140625" style="68" customWidth="1"/>
    <col min="7175" max="7175" width="8.7109375" style="68" customWidth="1"/>
    <col min="7176" max="7176" width="10.140625" style="68" customWidth="1"/>
    <col min="7177" max="7177" width="10" style="68" customWidth="1"/>
    <col min="7178" max="7178" width="6.28515625" style="68" customWidth="1"/>
    <col min="7179" max="7179" width="13.140625" style="68" customWidth="1"/>
    <col min="7180" max="7180" width="12.7109375" style="68" customWidth="1"/>
    <col min="7181" max="7181" width="15.42578125" style="68" customWidth="1"/>
    <col min="7182" max="7424" width="9.140625" style="68"/>
    <col min="7425" max="7425" width="5.140625" style="68" customWidth="1"/>
    <col min="7426" max="7426" width="14.85546875" style="68" customWidth="1"/>
    <col min="7427" max="7427" width="13.28515625" style="68" customWidth="1"/>
    <col min="7428" max="7428" width="10.5703125" style="68" customWidth="1"/>
    <col min="7429" max="7429" width="7.5703125" style="68" customWidth="1"/>
    <col min="7430" max="7430" width="7.140625" style="68" customWidth="1"/>
    <col min="7431" max="7431" width="8.7109375" style="68" customWidth="1"/>
    <col min="7432" max="7432" width="10.140625" style="68" customWidth="1"/>
    <col min="7433" max="7433" width="10" style="68" customWidth="1"/>
    <col min="7434" max="7434" width="6.28515625" style="68" customWidth="1"/>
    <col min="7435" max="7435" width="13.140625" style="68" customWidth="1"/>
    <col min="7436" max="7436" width="12.7109375" style="68" customWidth="1"/>
    <col min="7437" max="7437" width="15.42578125" style="68" customWidth="1"/>
    <col min="7438" max="7680" width="9.140625" style="68"/>
    <col min="7681" max="7681" width="5.140625" style="68" customWidth="1"/>
    <col min="7682" max="7682" width="14.85546875" style="68" customWidth="1"/>
    <col min="7683" max="7683" width="13.28515625" style="68" customWidth="1"/>
    <col min="7684" max="7684" width="10.5703125" style="68" customWidth="1"/>
    <col min="7685" max="7685" width="7.5703125" style="68" customWidth="1"/>
    <col min="7686" max="7686" width="7.140625" style="68" customWidth="1"/>
    <col min="7687" max="7687" width="8.7109375" style="68" customWidth="1"/>
    <col min="7688" max="7688" width="10.140625" style="68" customWidth="1"/>
    <col min="7689" max="7689" width="10" style="68" customWidth="1"/>
    <col min="7690" max="7690" width="6.28515625" style="68" customWidth="1"/>
    <col min="7691" max="7691" width="13.140625" style="68" customWidth="1"/>
    <col min="7692" max="7692" width="12.7109375" style="68" customWidth="1"/>
    <col min="7693" max="7693" width="15.42578125" style="68" customWidth="1"/>
    <col min="7694" max="7936" width="9.140625" style="68"/>
    <col min="7937" max="7937" width="5.140625" style="68" customWidth="1"/>
    <col min="7938" max="7938" width="14.85546875" style="68" customWidth="1"/>
    <col min="7939" max="7939" width="13.28515625" style="68" customWidth="1"/>
    <col min="7940" max="7940" width="10.5703125" style="68" customWidth="1"/>
    <col min="7941" max="7941" width="7.5703125" style="68" customWidth="1"/>
    <col min="7942" max="7942" width="7.140625" style="68" customWidth="1"/>
    <col min="7943" max="7943" width="8.7109375" style="68" customWidth="1"/>
    <col min="7944" max="7944" width="10.140625" style="68" customWidth="1"/>
    <col min="7945" max="7945" width="10" style="68" customWidth="1"/>
    <col min="7946" max="7946" width="6.28515625" style="68" customWidth="1"/>
    <col min="7947" max="7947" width="13.140625" style="68" customWidth="1"/>
    <col min="7948" max="7948" width="12.7109375" style="68" customWidth="1"/>
    <col min="7949" max="7949" width="15.42578125" style="68" customWidth="1"/>
    <col min="7950" max="8192" width="9.140625" style="68"/>
    <col min="8193" max="8193" width="5.140625" style="68" customWidth="1"/>
    <col min="8194" max="8194" width="14.85546875" style="68" customWidth="1"/>
    <col min="8195" max="8195" width="13.28515625" style="68" customWidth="1"/>
    <col min="8196" max="8196" width="10.5703125" style="68" customWidth="1"/>
    <col min="8197" max="8197" width="7.5703125" style="68" customWidth="1"/>
    <col min="8198" max="8198" width="7.140625" style="68" customWidth="1"/>
    <col min="8199" max="8199" width="8.7109375" style="68" customWidth="1"/>
    <col min="8200" max="8200" width="10.140625" style="68" customWidth="1"/>
    <col min="8201" max="8201" width="10" style="68" customWidth="1"/>
    <col min="8202" max="8202" width="6.28515625" style="68" customWidth="1"/>
    <col min="8203" max="8203" width="13.140625" style="68" customWidth="1"/>
    <col min="8204" max="8204" width="12.7109375" style="68" customWidth="1"/>
    <col min="8205" max="8205" width="15.42578125" style="68" customWidth="1"/>
    <col min="8206" max="8448" width="9.140625" style="68"/>
    <col min="8449" max="8449" width="5.140625" style="68" customWidth="1"/>
    <col min="8450" max="8450" width="14.85546875" style="68" customWidth="1"/>
    <col min="8451" max="8451" width="13.28515625" style="68" customWidth="1"/>
    <col min="8452" max="8452" width="10.5703125" style="68" customWidth="1"/>
    <col min="8453" max="8453" width="7.5703125" style="68" customWidth="1"/>
    <col min="8454" max="8454" width="7.140625" style="68" customWidth="1"/>
    <col min="8455" max="8455" width="8.7109375" style="68" customWidth="1"/>
    <col min="8456" max="8456" width="10.140625" style="68" customWidth="1"/>
    <col min="8457" max="8457" width="10" style="68" customWidth="1"/>
    <col min="8458" max="8458" width="6.28515625" style="68" customWidth="1"/>
    <col min="8459" max="8459" width="13.140625" style="68" customWidth="1"/>
    <col min="8460" max="8460" width="12.7109375" style="68" customWidth="1"/>
    <col min="8461" max="8461" width="15.42578125" style="68" customWidth="1"/>
    <col min="8462" max="8704" width="9.140625" style="68"/>
    <col min="8705" max="8705" width="5.140625" style="68" customWidth="1"/>
    <col min="8706" max="8706" width="14.85546875" style="68" customWidth="1"/>
    <col min="8707" max="8707" width="13.28515625" style="68" customWidth="1"/>
    <col min="8708" max="8708" width="10.5703125" style="68" customWidth="1"/>
    <col min="8709" max="8709" width="7.5703125" style="68" customWidth="1"/>
    <col min="8710" max="8710" width="7.140625" style="68" customWidth="1"/>
    <col min="8711" max="8711" width="8.7109375" style="68" customWidth="1"/>
    <col min="8712" max="8712" width="10.140625" style="68" customWidth="1"/>
    <col min="8713" max="8713" width="10" style="68" customWidth="1"/>
    <col min="8714" max="8714" width="6.28515625" style="68" customWidth="1"/>
    <col min="8715" max="8715" width="13.140625" style="68" customWidth="1"/>
    <col min="8716" max="8716" width="12.7109375" style="68" customWidth="1"/>
    <col min="8717" max="8717" width="15.42578125" style="68" customWidth="1"/>
    <col min="8718" max="8960" width="9.140625" style="68"/>
    <col min="8961" max="8961" width="5.140625" style="68" customWidth="1"/>
    <col min="8962" max="8962" width="14.85546875" style="68" customWidth="1"/>
    <col min="8963" max="8963" width="13.28515625" style="68" customWidth="1"/>
    <col min="8964" max="8964" width="10.5703125" style="68" customWidth="1"/>
    <col min="8965" max="8965" width="7.5703125" style="68" customWidth="1"/>
    <col min="8966" max="8966" width="7.140625" style="68" customWidth="1"/>
    <col min="8967" max="8967" width="8.7109375" style="68" customWidth="1"/>
    <col min="8968" max="8968" width="10.140625" style="68" customWidth="1"/>
    <col min="8969" max="8969" width="10" style="68" customWidth="1"/>
    <col min="8970" max="8970" width="6.28515625" style="68" customWidth="1"/>
    <col min="8971" max="8971" width="13.140625" style="68" customWidth="1"/>
    <col min="8972" max="8972" width="12.7109375" style="68" customWidth="1"/>
    <col min="8973" max="8973" width="15.42578125" style="68" customWidth="1"/>
    <col min="8974" max="9216" width="9.140625" style="68"/>
    <col min="9217" max="9217" width="5.140625" style="68" customWidth="1"/>
    <col min="9218" max="9218" width="14.85546875" style="68" customWidth="1"/>
    <col min="9219" max="9219" width="13.28515625" style="68" customWidth="1"/>
    <col min="9220" max="9220" width="10.5703125" style="68" customWidth="1"/>
    <col min="9221" max="9221" width="7.5703125" style="68" customWidth="1"/>
    <col min="9222" max="9222" width="7.140625" style="68" customWidth="1"/>
    <col min="9223" max="9223" width="8.7109375" style="68" customWidth="1"/>
    <col min="9224" max="9224" width="10.140625" style="68" customWidth="1"/>
    <col min="9225" max="9225" width="10" style="68" customWidth="1"/>
    <col min="9226" max="9226" width="6.28515625" style="68" customWidth="1"/>
    <col min="9227" max="9227" width="13.140625" style="68" customWidth="1"/>
    <col min="9228" max="9228" width="12.7109375" style="68" customWidth="1"/>
    <col min="9229" max="9229" width="15.42578125" style="68" customWidth="1"/>
    <col min="9230" max="9472" width="9.140625" style="68"/>
    <col min="9473" max="9473" width="5.140625" style="68" customWidth="1"/>
    <col min="9474" max="9474" width="14.85546875" style="68" customWidth="1"/>
    <col min="9475" max="9475" width="13.28515625" style="68" customWidth="1"/>
    <col min="9476" max="9476" width="10.5703125" style="68" customWidth="1"/>
    <col min="9477" max="9477" width="7.5703125" style="68" customWidth="1"/>
    <col min="9478" max="9478" width="7.140625" style="68" customWidth="1"/>
    <col min="9479" max="9479" width="8.7109375" style="68" customWidth="1"/>
    <col min="9480" max="9480" width="10.140625" style="68" customWidth="1"/>
    <col min="9481" max="9481" width="10" style="68" customWidth="1"/>
    <col min="9482" max="9482" width="6.28515625" style="68" customWidth="1"/>
    <col min="9483" max="9483" width="13.140625" style="68" customWidth="1"/>
    <col min="9484" max="9484" width="12.7109375" style="68" customWidth="1"/>
    <col min="9485" max="9485" width="15.42578125" style="68" customWidth="1"/>
    <col min="9486" max="9728" width="9.140625" style="68"/>
    <col min="9729" max="9729" width="5.140625" style="68" customWidth="1"/>
    <col min="9730" max="9730" width="14.85546875" style="68" customWidth="1"/>
    <col min="9731" max="9731" width="13.28515625" style="68" customWidth="1"/>
    <col min="9732" max="9732" width="10.5703125" style="68" customWidth="1"/>
    <col min="9733" max="9733" width="7.5703125" style="68" customWidth="1"/>
    <col min="9734" max="9734" width="7.140625" style="68" customWidth="1"/>
    <col min="9735" max="9735" width="8.7109375" style="68" customWidth="1"/>
    <col min="9736" max="9736" width="10.140625" style="68" customWidth="1"/>
    <col min="9737" max="9737" width="10" style="68" customWidth="1"/>
    <col min="9738" max="9738" width="6.28515625" style="68" customWidth="1"/>
    <col min="9739" max="9739" width="13.140625" style="68" customWidth="1"/>
    <col min="9740" max="9740" width="12.7109375" style="68" customWidth="1"/>
    <col min="9741" max="9741" width="15.42578125" style="68" customWidth="1"/>
    <col min="9742" max="9984" width="9.140625" style="68"/>
    <col min="9985" max="9985" width="5.140625" style="68" customWidth="1"/>
    <col min="9986" max="9986" width="14.85546875" style="68" customWidth="1"/>
    <col min="9987" max="9987" width="13.28515625" style="68" customWidth="1"/>
    <col min="9988" max="9988" width="10.5703125" style="68" customWidth="1"/>
    <col min="9989" max="9989" width="7.5703125" style="68" customWidth="1"/>
    <col min="9990" max="9990" width="7.140625" style="68" customWidth="1"/>
    <col min="9991" max="9991" width="8.7109375" style="68" customWidth="1"/>
    <col min="9992" max="9992" width="10.140625" style="68" customWidth="1"/>
    <col min="9993" max="9993" width="10" style="68" customWidth="1"/>
    <col min="9994" max="9994" width="6.28515625" style="68" customWidth="1"/>
    <col min="9995" max="9995" width="13.140625" style="68" customWidth="1"/>
    <col min="9996" max="9996" width="12.7109375" style="68" customWidth="1"/>
    <col min="9997" max="9997" width="15.42578125" style="68" customWidth="1"/>
    <col min="9998" max="10240" width="9.140625" style="68"/>
    <col min="10241" max="10241" width="5.140625" style="68" customWidth="1"/>
    <col min="10242" max="10242" width="14.85546875" style="68" customWidth="1"/>
    <col min="10243" max="10243" width="13.28515625" style="68" customWidth="1"/>
    <col min="10244" max="10244" width="10.5703125" style="68" customWidth="1"/>
    <col min="10245" max="10245" width="7.5703125" style="68" customWidth="1"/>
    <col min="10246" max="10246" width="7.140625" style="68" customWidth="1"/>
    <col min="10247" max="10247" width="8.7109375" style="68" customWidth="1"/>
    <col min="10248" max="10248" width="10.140625" style="68" customWidth="1"/>
    <col min="10249" max="10249" width="10" style="68" customWidth="1"/>
    <col min="10250" max="10250" width="6.28515625" style="68" customWidth="1"/>
    <col min="10251" max="10251" width="13.140625" style="68" customWidth="1"/>
    <col min="10252" max="10252" width="12.7109375" style="68" customWidth="1"/>
    <col min="10253" max="10253" width="15.42578125" style="68" customWidth="1"/>
    <col min="10254" max="10496" width="9.140625" style="68"/>
    <col min="10497" max="10497" width="5.140625" style="68" customWidth="1"/>
    <col min="10498" max="10498" width="14.85546875" style="68" customWidth="1"/>
    <col min="10499" max="10499" width="13.28515625" style="68" customWidth="1"/>
    <col min="10500" max="10500" width="10.5703125" style="68" customWidth="1"/>
    <col min="10501" max="10501" width="7.5703125" style="68" customWidth="1"/>
    <col min="10502" max="10502" width="7.140625" style="68" customWidth="1"/>
    <col min="10503" max="10503" width="8.7109375" style="68" customWidth="1"/>
    <col min="10504" max="10504" width="10.140625" style="68" customWidth="1"/>
    <col min="10505" max="10505" width="10" style="68" customWidth="1"/>
    <col min="10506" max="10506" width="6.28515625" style="68" customWidth="1"/>
    <col min="10507" max="10507" width="13.140625" style="68" customWidth="1"/>
    <col min="10508" max="10508" width="12.7109375" style="68" customWidth="1"/>
    <col min="10509" max="10509" width="15.42578125" style="68" customWidth="1"/>
    <col min="10510" max="10752" width="9.140625" style="68"/>
    <col min="10753" max="10753" width="5.140625" style="68" customWidth="1"/>
    <col min="10754" max="10754" width="14.85546875" style="68" customWidth="1"/>
    <col min="10755" max="10755" width="13.28515625" style="68" customWidth="1"/>
    <col min="10756" max="10756" width="10.5703125" style="68" customWidth="1"/>
    <col min="10757" max="10757" width="7.5703125" style="68" customWidth="1"/>
    <col min="10758" max="10758" width="7.140625" style="68" customWidth="1"/>
    <col min="10759" max="10759" width="8.7109375" style="68" customWidth="1"/>
    <col min="10760" max="10760" width="10.140625" style="68" customWidth="1"/>
    <col min="10761" max="10761" width="10" style="68" customWidth="1"/>
    <col min="10762" max="10762" width="6.28515625" style="68" customWidth="1"/>
    <col min="10763" max="10763" width="13.140625" style="68" customWidth="1"/>
    <col min="10764" max="10764" width="12.7109375" style="68" customWidth="1"/>
    <col min="10765" max="10765" width="15.42578125" style="68" customWidth="1"/>
    <col min="10766" max="11008" width="9.140625" style="68"/>
    <col min="11009" max="11009" width="5.140625" style="68" customWidth="1"/>
    <col min="11010" max="11010" width="14.85546875" style="68" customWidth="1"/>
    <col min="11011" max="11011" width="13.28515625" style="68" customWidth="1"/>
    <col min="11012" max="11012" width="10.5703125" style="68" customWidth="1"/>
    <col min="11013" max="11013" width="7.5703125" style="68" customWidth="1"/>
    <col min="11014" max="11014" width="7.140625" style="68" customWidth="1"/>
    <col min="11015" max="11015" width="8.7109375" style="68" customWidth="1"/>
    <col min="11016" max="11016" width="10.140625" style="68" customWidth="1"/>
    <col min="11017" max="11017" width="10" style="68" customWidth="1"/>
    <col min="11018" max="11018" width="6.28515625" style="68" customWidth="1"/>
    <col min="11019" max="11019" width="13.140625" style="68" customWidth="1"/>
    <col min="11020" max="11020" width="12.7109375" style="68" customWidth="1"/>
    <col min="11021" max="11021" width="15.42578125" style="68" customWidth="1"/>
    <col min="11022" max="11264" width="9.140625" style="68"/>
    <col min="11265" max="11265" width="5.140625" style="68" customWidth="1"/>
    <col min="11266" max="11266" width="14.85546875" style="68" customWidth="1"/>
    <col min="11267" max="11267" width="13.28515625" style="68" customWidth="1"/>
    <col min="11268" max="11268" width="10.5703125" style="68" customWidth="1"/>
    <col min="11269" max="11269" width="7.5703125" style="68" customWidth="1"/>
    <col min="11270" max="11270" width="7.140625" style="68" customWidth="1"/>
    <col min="11271" max="11271" width="8.7109375" style="68" customWidth="1"/>
    <col min="11272" max="11272" width="10.140625" style="68" customWidth="1"/>
    <col min="11273" max="11273" width="10" style="68" customWidth="1"/>
    <col min="11274" max="11274" width="6.28515625" style="68" customWidth="1"/>
    <col min="11275" max="11275" width="13.140625" style="68" customWidth="1"/>
    <col min="11276" max="11276" width="12.7109375" style="68" customWidth="1"/>
    <col min="11277" max="11277" width="15.42578125" style="68" customWidth="1"/>
    <col min="11278" max="11520" width="9.140625" style="68"/>
    <col min="11521" max="11521" width="5.140625" style="68" customWidth="1"/>
    <col min="11522" max="11522" width="14.85546875" style="68" customWidth="1"/>
    <col min="11523" max="11523" width="13.28515625" style="68" customWidth="1"/>
    <col min="11524" max="11524" width="10.5703125" style="68" customWidth="1"/>
    <col min="11525" max="11525" width="7.5703125" style="68" customWidth="1"/>
    <col min="11526" max="11526" width="7.140625" style="68" customWidth="1"/>
    <col min="11527" max="11527" width="8.7109375" style="68" customWidth="1"/>
    <col min="11528" max="11528" width="10.140625" style="68" customWidth="1"/>
    <col min="11529" max="11529" width="10" style="68" customWidth="1"/>
    <col min="11530" max="11530" width="6.28515625" style="68" customWidth="1"/>
    <col min="11531" max="11531" width="13.140625" style="68" customWidth="1"/>
    <col min="11532" max="11532" width="12.7109375" style="68" customWidth="1"/>
    <col min="11533" max="11533" width="15.42578125" style="68" customWidth="1"/>
    <col min="11534" max="11776" width="9.140625" style="68"/>
    <col min="11777" max="11777" width="5.140625" style="68" customWidth="1"/>
    <col min="11778" max="11778" width="14.85546875" style="68" customWidth="1"/>
    <col min="11779" max="11779" width="13.28515625" style="68" customWidth="1"/>
    <col min="11780" max="11780" width="10.5703125" style="68" customWidth="1"/>
    <col min="11781" max="11781" width="7.5703125" style="68" customWidth="1"/>
    <col min="11782" max="11782" width="7.140625" style="68" customWidth="1"/>
    <col min="11783" max="11783" width="8.7109375" style="68" customWidth="1"/>
    <col min="11784" max="11784" width="10.140625" style="68" customWidth="1"/>
    <col min="11785" max="11785" width="10" style="68" customWidth="1"/>
    <col min="11786" max="11786" width="6.28515625" style="68" customWidth="1"/>
    <col min="11787" max="11787" width="13.140625" style="68" customWidth="1"/>
    <col min="11788" max="11788" width="12.7109375" style="68" customWidth="1"/>
    <col min="11789" max="11789" width="15.42578125" style="68" customWidth="1"/>
    <col min="11790" max="12032" width="9.140625" style="68"/>
    <col min="12033" max="12033" width="5.140625" style="68" customWidth="1"/>
    <col min="12034" max="12034" width="14.85546875" style="68" customWidth="1"/>
    <col min="12035" max="12035" width="13.28515625" style="68" customWidth="1"/>
    <col min="12036" max="12036" width="10.5703125" style="68" customWidth="1"/>
    <col min="12037" max="12037" width="7.5703125" style="68" customWidth="1"/>
    <col min="12038" max="12038" width="7.140625" style="68" customWidth="1"/>
    <col min="12039" max="12039" width="8.7109375" style="68" customWidth="1"/>
    <col min="12040" max="12040" width="10.140625" style="68" customWidth="1"/>
    <col min="12041" max="12041" width="10" style="68" customWidth="1"/>
    <col min="12042" max="12042" width="6.28515625" style="68" customWidth="1"/>
    <col min="12043" max="12043" width="13.140625" style="68" customWidth="1"/>
    <col min="12044" max="12044" width="12.7109375" style="68" customWidth="1"/>
    <col min="12045" max="12045" width="15.42578125" style="68" customWidth="1"/>
    <col min="12046" max="12288" width="9.140625" style="68"/>
    <col min="12289" max="12289" width="5.140625" style="68" customWidth="1"/>
    <col min="12290" max="12290" width="14.85546875" style="68" customWidth="1"/>
    <col min="12291" max="12291" width="13.28515625" style="68" customWidth="1"/>
    <col min="12292" max="12292" width="10.5703125" style="68" customWidth="1"/>
    <col min="12293" max="12293" width="7.5703125" style="68" customWidth="1"/>
    <col min="12294" max="12294" width="7.140625" style="68" customWidth="1"/>
    <col min="12295" max="12295" width="8.7109375" style="68" customWidth="1"/>
    <col min="12296" max="12296" width="10.140625" style="68" customWidth="1"/>
    <col min="12297" max="12297" width="10" style="68" customWidth="1"/>
    <col min="12298" max="12298" width="6.28515625" style="68" customWidth="1"/>
    <col min="12299" max="12299" width="13.140625" style="68" customWidth="1"/>
    <col min="12300" max="12300" width="12.7109375" style="68" customWidth="1"/>
    <col min="12301" max="12301" width="15.42578125" style="68" customWidth="1"/>
    <col min="12302" max="12544" width="9.140625" style="68"/>
    <col min="12545" max="12545" width="5.140625" style="68" customWidth="1"/>
    <col min="12546" max="12546" width="14.85546875" style="68" customWidth="1"/>
    <col min="12547" max="12547" width="13.28515625" style="68" customWidth="1"/>
    <col min="12548" max="12548" width="10.5703125" style="68" customWidth="1"/>
    <col min="12549" max="12549" width="7.5703125" style="68" customWidth="1"/>
    <col min="12550" max="12550" width="7.140625" style="68" customWidth="1"/>
    <col min="12551" max="12551" width="8.7109375" style="68" customWidth="1"/>
    <col min="12552" max="12552" width="10.140625" style="68" customWidth="1"/>
    <col min="12553" max="12553" width="10" style="68" customWidth="1"/>
    <col min="12554" max="12554" width="6.28515625" style="68" customWidth="1"/>
    <col min="12555" max="12555" width="13.140625" style="68" customWidth="1"/>
    <col min="12556" max="12556" width="12.7109375" style="68" customWidth="1"/>
    <col min="12557" max="12557" width="15.42578125" style="68" customWidth="1"/>
    <col min="12558" max="12800" width="9.140625" style="68"/>
    <col min="12801" max="12801" width="5.140625" style="68" customWidth="1"/>
    <col min="12802" max="12802" width="14.85546875" style="68" customWidth="1"/>
    <col min="12803" max="12803" width="13.28515625" style="68" customWidth="1"/>
    <col min="12804" max="12804" width="10.5703125" style="68" customWidth="1"/>
    <col min="12805" max="12805" width="7.5703125" style="68" customWidth="1"/>
    <col min="12806" max="12806" width="7.140625" style="68" customWidth="1"/>
    <col min="12807" max="12807" width="8.7109375" style="68" customWidth="1"/>
    <col min="12808" max="12808" width="10.140625" style="68" customWidth="1"/>
    <col min="12809" max="12809" width="10" style="68" customWidth="1"/>
    <col min="12810" max="12810" width="6.28515625" style="68" customWidth="1"/>
    <col min="12811" max="12811" width="13.140625" style="68" customWidth="1"/>
    <col min="12812" max="12812" width="12.7109375" style="68" customWidth="1"/>
    <col min="12813" max="12813" width="15.42578125" style="68" customWidth="1"/>
    <col min="12814" max="13056" width="9.140625" style="68"/>
    <col min="13057" max="13057" width="5.140625" style="68" customWidth="1"/>
    <col min="13058" max="13058" width="14.85546875" style="68" customWidth="1"/>
    <col min="13059" max="13059" width="13.28515625" style="68" customWidth="1"/>
    <col min="13060" max="13060" width="10.5703125" style="68" customWidth="1"/>
    <col min="13061" max="13061" width="7.5703125" style="68" customWidth="1"/>
    <col min="13062" max="13062" width="7.140625" style="68" customWidth="1"/>
    <col min="13063" max="13063" width="8.7109375" style="68" customWidth="1"/>
    <col min="13064" max="13064" width="10.140625" style="68" customWidth="1"/>
    <col min="13065" max="13065" width="10" style="68" customWidth="1"/>
    <col min="13066" max="13066" width="6.28515625" style="68" customWidth="1"/>
    <col min="13067" max="13067" width="13.140625" style="68" customWidth="1"/>
    <col min="13068" max="13068" width="12.7109375" style="68" customWidth="1"/>
    <col min="13069" max="13069" width="15.42578125" style="68" customWidth="1"/>
    <col min="13070" max="13312" width="9.140625" style="68"/>
    <col min="13313" max="13313" width="5.140625" style="68" customWidth="1"/>
    <col min="13314" max="13314" width="14.85546875" style="68" customWidth="1"/>
    <col min="13315" max="13315" width="13.28515625" style="68" customWidth="1"/>
    <col min="13316" max="13316" width="10.5703125" style="68" customWidth="1"/>
    <col min="13317" max="13317" width="7.5703125" style="68" customWidth="1"/>
    <col min="13318" max="13318" width="7.140625" style="68" customWidth="1"/>
    <col min="13319" max="13319" width="8.7109375" style="68" customWidth="1"/>
    <col min="13320" max="13320" width="10.140625" style="68" customWidth="1"/>
    <col min="13321" max="13321" width="10" style="68" customWidth="1"/>
    <col min="13322" max="13322" width="6.28515625" style="68" customWidth="1"/>
    <col min="13323" max="13323" width="13.140625" style="68" customWidth="1"/>
    <col min="13324" max="13324" width="12.7109375" style="68" customWidth="1"/>
    <col min="13325" max="13325" width="15.42578125" style="68" customWidth="1"/>
    <col min="13326" max="13568" width="9.140625" style="68"/>
    <col min="13569" max="13569" width="5.140625" style="68" customWidth="1"/>
    <col min="13570" max="13570" width="14.85546875" style="68" customWidth="1"/>
    <col min="13571" max="13571" width="13.28515625" style="68" customWidth="1"/>
    <col min="13572" max="13572" width="10.5703125" style="68" customWidth="1"/>
    <col min="13573" max="13573" width="7.5703125" style="68" customWidth="1"/>
    <col min="13574" max="13574" width="7.140625" style="68" customWidth="1"/>
    <col min="13575" max="13575" width="8.7109375" style="68" customWidth="1"/>
    <col min="13576" max="13576" width="10.140625" style="68" customWidth="1"/>
    <col min="13577" max="13577" width="10" style="68" customWidth="1"/>
    <col min="13578" max="13578" width="6.28515625" style="68" customWidth="1"/>
    <col min="13579" max="13579" width="13.140625" style="68" customWidth="1"/>
    <col min="13580" max="13580" width="12.7109375" style="68" customWidth="1"/>
    <col min="13581" max="13581" width="15.42578125" style="68" customWidth="1"/>
    <col min="13582" max="13824" width="9.140625" style="68"/>
    <col min="13825" max="13825" width="5.140625" style="68" customWidth="1"/>
    <col min="13826" max="13826" width="14.85546875" style="68" customWidth="1"/>
    <col min="13827" max="13827" width="13.28515625" style="68" customWidth="1"/>
    <col min="13828" max="13828" width="10.5703125" style="68" customWidth="1"/>
    <col min="13829" max="13829" width="7.5703125" style="68" customWidth="1"/>
    <col min="13830" max="13830" width="7.140625" style="68" customWidth="1"/>
    <col min="13831" max="13831" width="8.7109375" style="68" customWidth="1"/>
    <col min="13832" max="13832" width="10.140625" style="68" customWidth="1"/>
    <col min="13833" max="13833" width="10" style="68" customWidth="1"/>
    <col min="13834" max="13834" width="6.28515625" style="68" customWidth="1"/>
    <col min="13835" max="13835" width="13.140625" style="68" customWidth="1"/>
    <col min="13836" max="13836" width="12.7109375" style="68" customWidth="1"/>
    <col min="13837" max="13837" width="15.42578125" style="68" customWidth="1"/>
    <col min="13838" max="14080" width="9.140625" style="68"/>
    <col min="14081" max="14081" width="5.140625" style="68" customWidth="1"/>
    <col min="14082" max="14082" width="14.85546875" style="68" customWidth="1"/>
    <col min="14083" max="14083" width="13.28515625" style="68" customWidth="1"/>
    <col min="14084" max="14084" width="10.5703125" style="68" customWidth="1"/>
    <col min="14085" max="14085" width="7.5703125" style="68" customWidth="1"/>
    <col min="14086" max="14086" width="7.140625" style="68" customWidth="1"/>
    <col min="14087" max="14087" width="8.7109375" style="68" customWidth="1"/>
    <col min="14088" max="14088" width="10.140625" style="68" customWidth="1"/>
    <col min="14089" max="14089" width="10" style="68" customWidth="1"/>
    <col min="14090" max="14090" width="6.28515625" style="68" customWidth="1"/>
    <col min="14091" max="14091" width="13.140625" style="68" customWidth="1"/>
    <col min="14092" max="14092" width="12.7109375" style="68" customWidth="1"/>
    <col min="14093" max="14093" width="15.42578125" style="68" customWidth="1"/>
    <col min="14094" max="14336" width="9.140625" style="68"/>
    <col min="14337" max="14337" width="5.140625" style="68" customWidth="1"/>
    <col min="14338" max="14338" width="14.85546875" style="68" customWidth="1"/>
    <col min="14339" max="14339" width="13.28515625" style="68" customWidth="1"/>
    <col min="14340" max="14340" width="10.5703125" style="68" customWidth="1"/>
    <col min="14341" max="14341" width="7.5703125" style="68" customWidth="1"/>
    <col min="14342" max="14342" width="7.140625" style="68" customWidth="1"/>
    <col min="14343" max="14343" width="8.7109375" style="68" customWidth="1"/>
    <col min="14344" max="14344" width="10.140625" style="68" customWidth="1"/>
    <col min="14345" max="14345" width="10" style="68" customWidth="1"/>
    <col min="14346" max="14346" width="6.28515625" style="68" customWidth="1"/>
    <col min="14347" max="14347" width="13.140625" style="68" customWidth="1"/>
    <col min="14348" max="14348" width="12.7109375" style="68" customWidth="1"/>
    <col min="14349" max="14349" width="15.42578125" style="68" customWidth="1"/>
    <col min="14350" max="14592" width="9.140625" style="68"/>
    <col min="14593" max="14593" width="5.140625" style="68" customWidth="1"/>
    <col min="14594" max="14594" width="14.85546875" style="68" customWidth="1"/>
    <col min="14595" max="14595" width="13.28515625" style="68" customWidth="1"/>
    <col min="14596" max="14596" width="10.5703125" style="68" customWidth="1"/>
    <col min="14597" max="14597" width="7.5703125" style="68" customWidth="1"/>
    <col min="14598" max="14598" width="7.140625" style="68" customWidth="1"/>
    <col min="14599" max="14599" width="8.7109375" style="68" customWidth="1"/>
    <col min="14600" max="14600" width="10.140625" style="68" customWidth="1"/>
    <col min="14601" max="14601" width="10" style="68" customWidth="1"/>
    <col min="14602" max="14602" width="6.28515625" style="68" customWidth="1"/>
    <col min="14603" max="14603" width="13.140625" style="68" customWidth="1"/>
    <col min="14604" max="14604" width="12.7109375" style="68" customWidth="1"/>
    <col min="14605" max="14605" width="15.42578125" style="68" customWidth="1"/>
    <col min="14606" max="14848" width="9.140625" style="68"/>
    <col min="14849" max="14849" width="5.140625" style="68" customWidth="1"/>
    <col min="14850" max="14850" width="14.85546875" style="68" customWidth="1"/>
    <col min="14851" max="14851" width="13.28515625" style="68" customWidth="1"/>
    <col min="14852" max="14852" width="10.5703125" style="68" customWidth="1"/>
    <col min="14853" max="14853" width="7.5703125" style="68" customWidth="1"/>
    <col min="14854" max="14854" width="7.140625" style="68" customWidth="1"/>
    <col min="14855" max="14855" width="8.7109375" style="68" customWidth="1"/>
    <col min="14856" max="14856" width="10.140625" style="68" customWidth="1"/>
    <col min="14857" max="14857" width="10" style="68" customWidth="1"/>
    <col min="14858" max="14858" width="6.28515625" style="68" customWidth="1"/>
    <col min="14859" max="14859" width="13.140625" style="68" customWidth="1"/>
    <col min="14860" max="14860" width="12.7109375" style="68" customWidth="1"/>
    <col min="14861" max="14861" width="15.42578125" style="68" customWidth="1"/>
    <col min="14862" max="15104" width="9.140625" style="68"/>
    <col min="15105" max="15105" width="5.140625" style="68" customWidth="1"/>
    <col min="15106" max="15106" width="14.85546875" style="68" customWidth="1"/>
    <col min="15107" max="15107" width="13.28515625" style="68" customWidth="1"/>
    <col min="15108" max="15108" width="10.5703125" style="68" customWidth="1"/>
    <col min="15109" max="15109" width="7.5703125" style="68" customWidth="1"/>
    <col min="15110" max="15110" width="7.140625" style="68" customWidth="1"/>
    <col min="15111" max="15111" width="8.7109375" style="68" customWidth="1"/>
    <col min="15112" max="15112" width="10.140625" style="68" customWidth="1"/>
    <col min="15113" max="15113" width="10" style="68" customWidth="1"/>
    <col min="15114" max="15114" width="6.28515625" style="68" customWidth="1"/>
    <col min="15115" max="15115" width="13.140625" style="68" customWidth="1"/>
    <col min="15116" max="15116" width="12.7109375" style="68" customWidth="1"/>
    <col min="15117" max="15117" width="15.42578125" style="68" customWidth="1"/>
    <col min="15118" max="15360" width="9.140625" style="68"/>
    <col min="15361" max="15361" width="5.140625" style="68" customWidth="1"/>
    <col min="15362" max="15362" width="14.85546875" style="68" customWidth="1"/>
    <col min="15363" max="15363" width="13.28515625" style="68" customWidth="1"/>
    <col min="15364" max="15364" width="10.5703125" style="68" customWidth="1"/>
    <col min="15365" max="15365" width="7.5703125" style="68" customWidth="1"/>
    <col min="15366" max="15366" width="7.140625" style="68" customWidth="1"/>
    <col min="15367" max="15367" width="8.7109375" style="68" customWidth="1"/>
    <col min="15368" max="15368" width="10.140625" style="68" customWidth="1"/>
    <col min="15369" max="15369" width="10" style="68" customWidth="1"/>
    <col min="15370" max="15370" width="6.28515625" style="68" customWidth="1"/>
    <col min="15371" max="15371" width="13.140625" style="68" customWidth="1"/>
    <col min="15372" max="15372" width="12.7109375" style="68" customWidth="1"/>
    <col min="15373" max="15373" width="15.42578125" style="68" customWidth="1"/>
    <col min="15374" max="15616" width="9.140625" style="68"/>
    <col min="15617" max="15617" width="5.140625" style="68" customWidth="1"/>
    <col min="15618" max="15618" width="14.85546875" style="68" customWidth="1"/>
    <col min="15619" max="15619" width="13.28515625" style="68" customWidth="1"/>
    <col min="15620" max="15620" width="10.5703125" style="68" customWidth="1"/>
    <col min="15621" max="15621" width="7.5703125" style="68" customWidth="1"/>
    <col min="15622" max="15622" width="7.140625" style="68" customWidth="1"/>
    <col min="15623" max="15623" width="8.7109375" style="68" customWidth="1"/>
    <col min="15624" max="15624" width="10.140625" style="68" customWidth="1"/>
    <col min="15625" max="15625" width="10" style="68" customWidth="1"/>
    <col min="15626" max="15626" width="6.28515625" style="68" customWidth="1"/>
    <col min="15627" max="15627" width="13.140625" style="68" customWidth="1"/>
    <col min="15628" max="15628" width="12.7109375" style="68" customWidth="1"/>
    <col min="15629" max="15629" width="15.42578125" style="68" customWidth="1"/>
    <col min="15630" max="15872" width="9.140625" style="68"/>
    <col min="15873" max="15873" width="5.140625" style="68" customWidth="1"/>
    <col min="15874" max="15874" width="14.85546875" style="68" customWidth="1"/>
    <col min="15875" max="15875" width="13.28515625" style="68" customWidth="1"/>
    <col min="15876" max="15876" width="10.5703125" style="68" customWidth="1"/>
    <col min="15877" max="15877" width="7.5703125" style="68" customWidth="1"/>
    <col min="15878" max="15878" width="7.140625" style="68" customWidth="1"/>
    <col min="15879" max="15879" width="8.7109375" style="68" customWidth="1"/>
    <col min="15880" max="15880" width="10.140625" style="68" customWidth="1"/>
    <col min="15881" max="15881" width="10" style="68" customWidth="1"/>
    <col min="15882" max="15882" width="6.28515625" style="68" customWidth="1"/>
    <col min="15883" max="15883" width="13.140625" style="68" customWidth="1"/>
    <col min="15884" max="15884" width="12.7109375" style="68" customWidth="1"/>
    <col min="15885" max="15885" width="15.42578125" style="68" customWidth="1"/>
    <col min="15886" max="16128" width="9.140625" style="68"/>
    <col min="16129" max="16129" width="5.140625" style="68" customWidth="1"/>
    <col min="16130" max="16130" width="14.85546875" style="68" customWidth="1"/>
    <col min="16131" max="16131" width="13.28515625" style="68" customWidth="1"/>
    <col min="16132" max="16132" width="10.5703125" style="68" customWidth="1"/>
    <col min="16133" max="16133" width="7.5703125" style="68" customWidth="1"/>
    <col min="16134" max="16134" width="7.140625" style="68" customWidth="1"/>
    <col min="16135" max="16135" width="8.7109375" style="68" customWidth="1"/>
    <col min="16136" max="16136" width="10.140625" style="68" customWidth="1"/>
    <col min="16137" max="16137" width="10" style="68" customWidth="1"/>
    <col min="16138" max="16138" width="6.28515625" style="68" customWidth="1"/>
    <col min="16139" max="16139" width="13.140625" style="68" customWidth="1"/>
    <col min="16140" max="16140" width="12.7109375" style="68" customWidth="1"/>
    <col min="16141" max="16141" width="15.42578125" style="68" customWidth="1"/>
    <col min="16142" max="16384" width="9.140625" style="68"/>
  </cols>
  <sheetData>
    <row r="1" spans="1:17" x14ac:dyDescent="0.25">
      <c r="A1" s="395" t="s">
        <v>404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7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</row>
    <row r="3" spans="1:17" ht="12.75" customHeight="1" x14ac:dyDescent="0.25">
      <c r="A3" s="396" t="s">
        <v>236</v>
      </c>
      <c r="B3" s="398" t="s">
        <v>237</v>
      </c>
      <c r="C3" s="398" t="s">
        <v>238</v>
      </c>
      <c r="D3" s="398" t="s">
        <v>239</v>
      </c>
      <c r="E3" s="398" t="s">
        <v>262</v>
      </c>
      <c r="F3" s="398" t="s">
        <v>263</v>
      </c>
      <c r="G3" s="398" t="s">
        <v>264</v>
      </c>
      <c r="H3" s="398" t="s">
        <v>390</v>
      </c>
      <c r="I3" s="398" t="s">
        <v>265</v>
      </c>
      <c r="J3" s="398" t="s">
        <v>266</v>
      </c>
      <c r="K3" s="398" t="s">
        <v>267</v>
      </c>
      <c r="L3" s="398" t="s">
        <v>251</v>
      </c>
      <c r="M3" s="398" t="s">
        <v>268</v>
      </c>
    </row>
    <row r="4" spans="1:17" ht="99" customHeight="1" x14ac:dyDescent="0.25">
      <c r="A4" s="397"/>
      <c r="B4" s="398"/>
      <c r="C4" s="398"/>
      <c r="D4" s="399"/>
      <c r="E4" s="398"/>
      <c r="F4" s="398"/>
      <c r="G4" s="398"/>
      <c r="H4" s="398"/>
      <c r="I4" s="398"/>
      <c r="J4" s="398"/>
      <c r="K4" s="398"/>
      <c r="L4" s="398"/>
      <c r="M4" s="398"/>
    </row>
    <row r="5" spans="1:17" ht="30" x14ac:dyDescent="0.25">
      <c r="A5" s="73">
        <v>1</v>
      </c>
      <c r="B5" s="254" t="s">
        <v>409</v>
      </c>
      <c r="C5" s="74" t="s">
        <v>410</v>
      </c>
      <c r="D5" s="254" t="s">
        <v>408</v>
      </c>
      <c r="E5" s="169">
        <f>'расчет топливо'!E7</f>
        <v>1</v>
      </c>
      <c r="F5" s="75">
        <f>'расчет топливо'!K7</f>
        <v>66</v>
      </c>
      <c r="G5" s="75">
        <v>1.47963</v>
      </c>
      <c r="H5" s="75">
        <f>'расчет топливо'!M7</f>
        <v>87.3</v>
      </c>
      <c r="I5" s="75">
        <f>9*12</f>
        <v>108</v>
      </c>
      <c r="J5" s="75">
        <v>1.1000000000000001</v>
      </c>
      <c r="K5" s="76">
        <f t="shared" ref="K5" si="0">(E5*F5*G5/J5)*I5</f>
        <v>9588.0023999999994</v>
      </c>
      <c r="L5" s="76">
        <f>E5*I5*G5*H5</f>
        <v>13950.543491999999</v>
      </c>
      <c r="M5" s="77">
        <f t="shared" ref="M5" si="1">E5*F5*G5*I5</f>
        <v>10546.80264</v>
      </c>
      <c r="N5" s="68">
        <f>G5*I5</f>
        <v>159.80004</v>
      </c>
      <c r="Q5" s="68">
        <v>20</v>
      </c>
    </row>
    <row r="6" spans="1:17" x14ac:dyDescent="0.25">
      <c r="A6" s="93"/>
      <c r="B6" s="93"/>
      <c r="C6" s="100"/>
      <c r="D6" s="101"/>
      <c r="E6" s="102"/>
      <c r="F6" s="103"/>
      <c r="G6" s="103"/>
      <c r="H6" s="103"/>
      <c r="I6" s="103"/>
      <c r="J6" s="103"/>
      <c r="K6" s="104"/>
      <c r="L6" s="104"/>
      <c r="M6" s="105"/>
    </row>
    <row r="7" spans="1:17" x14ac:dyDescent="0.25">
      <c r="A7" s="106"/>
      <c r="B7" s="106" t="s">
        <v>259</v>
      </c>
      <c r="C7" s="106"/>
      <c r="D7" s="106"/>
      <c r="E7" s="107">
        <f>SUM(E5:E6)</f>
        <v>1</v>
      </c>
      <c r="F7" s="106"/>
      <c r="G7" s="107">
        <f>SUM(G5:G6)</f>
        <v>1.47963</v>
      </c>
      <c r="H7" s="106"/>
      <c r="I7" s="106"/>
      <c r="J7" s="106"/>
      <c r="K7" s="107">
        <f>SUM(K5:K6)</f>
        <v>9588.0023999999994</v>
      </c>
      <c r="L7" s="107">
        <f>SUM(L5:L6)</f>
        <v>13950.543491999999</v>
      </c>
      <c r="M7" s="107">
        <f>SUM(M5:M6)</f>
        <v>10546.80264</v>
      </c>
    </row>
    <row r="8" spans="1:17" ht="15.75" customHeight="1" x14ac:dyDescent="0.25">
      <c r="G8" s="94"/>
    </row>
    <row r="9" spans="1:17" x14ac:dyDescent="0.25">
      <c r="E9" s="68" t="s">
        <v>220</v>
      </c>
      <c r="H9" s="68" t="s">
        <v>269</v>
      </c>
    </row>
  </sheetData>
  <mergeCells count="14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0"/>
  <sheetViews>
    <sheetView workbookViewId="0">
      <selection activeCell="K10" sqref="K10"/>
    </sheetView>
  </sheetViews>
  <sheetFormatPr defaultRowHeight="15" x14ac:dyDescent="0.25"/>
  <cols>
    <col min="1" max="1" width="9.85546875" style="68" bestFit="1" customWidth="1"/>
    <col min="2" max="6" width="9.140625" style="68"/>
    <col min="7" max="7" width="15" style="68" customWidth="1"/>
    <col min="8" max="8" width="12.42578125" style="68" customWidth="1"/>
    <col min="9" max="9" width="12.28515625" style="68" customWidth="1"/>
    <col min="10" max="10" width="11.85546875" style="68" customWidth="1"/>
    <col min="11" max="11" width="13.42578125" style="68" customWidth="1"/>
    <col min="12" max="257" width="9.140625" style="68"/>
    <col min="258" max="258" width="9.85546875" style="68" bestFit="1" customWidth="1"/>
    <col min="259" max="262" width="9.140625" style="68"/>
    <col min="263" max="263" width="15" style="68" customWidth="1"/>
    <col min="264" max="264" width="12.42578125" style="68" customWidth="1"/>
    <col min="265" max="265" width="12.28515625" style="68" customWidth="1"/>
    <col min="266" max="266" width="11.85546875" style="68" customWidth="1"/>
    <col min="267" max="513" width="9.140625" style="68"/>
    <col min="514" max="514" width="9.85546875" style="68" bestFit="1" customWidth="1"/>
    <col min="515" max="518" width="9.140625" style="68"/>
    <col min="519" max="519" width="15" style="68" customWidth="1"/>
    <col min="520" max="520" width="12.42578125" style="68" customWidth="1"/>
    <col min="521" max="521" width="12.28515625" style="68" customWidth="1"/>
    <col min="522" max="522" width="11.85546875" style="68" customWidth="1"/>
    <col min="523" max="769" width="9.140625" style="68"/>
    <col min="770" max="770" width="9.85546875" style="68" bestFit="1" customWidth="1"/>
    <col min="771" max="774" width="9.140625" style="68"/>
    <col min="775" max="775" width="15" style="68" customWidth="1"/>
    <col min="776" max="776" width="12.42578125" style="68" customWidth="1"/>
    <col min="777" max="777" width="12.28515625" style="68" customWidth="1"/>
    <col min="778" max="778" width="11.85546875" style="68" customWidth="1"/>
    <col min="779" max="1025" width="9.140625" style="68"/>
    <col min="1026" max="1026" width="9.85546875" style="68" bestFit="1" customWidth="1"/>
    <col min="1027" max="1030" width="9.140625" style="68"/>
    <col min="1031" max="1031" width="15" style="68" customWidth="1"/>
    <col min="1032" max="1032" width="12.42578125" style="68" customWidth="1"/>
    <col min="1033" max="1033" width="12.28515625" style="68" customWidth="1"/>
    <col min="1034" max="1034" width="11.85546875" style="68" customWidth="1"/>
    <col min="1035" max="1281" width="9.140625" style="68"/>
    <col min="1282" max="1282" width="9.85546875" style="68" bestFit="1" customWidth="1"/>
    <col min="1283" max="1286" width="9.140625" style="68"/>
    <col min="1287" max="1287" width="15" style="68" customWidth="1"/>
    <col min="1288" max="1288" width="12.42578125" style="68" customWidth="1"/>
    <col min="1289" max="1289" width="12.28515625" style="68" customWidth="1"/>
    <col min="1290" max="1290" width="11.85546875" style="68" customWidth="1"/>
    <col min="1291" max="1537" width="9.140625" style="68"/>
    <col min="1538" max="1538" width="9.85546875" style="68" bestFit="1" customWidth="1"/>
    <col min="1539" max="1542" width="9.140625" style="68"/>
    <col min="1543" max="1543" width="15" style="68" customWidth="1"/>
    <col min="1544" max="1544" width="12.42578125" style="68" customWidth="1"/>
    <col min="1545" max="1545" width="12.28515625" style="68" customWidth="1"/>
    <col min="1546" max="1546" width="11.85546875" style="68" customWidth="1"/>
    <col min="1547" max="1793" width="9.140625" style="68"/>
    <col min="1794" max="1794" width="9.85546875" style="68" bestFit="1" customWidth="1"/>
    <col min="1795" max="1798" width="9.140625" style="68"/>
    <col min="1799" max="1799" width="15" style="68" customWidth="1"/>
    <col min="1800" max="1800" width="12.42578125" style="68" customWidth="1"/>
    <col min="1801" max="1801" width="12.28515625" style="68" customWidth="1"/>
    <col min="1802" max="1802" width="11.85546875" style="68" customWidth="1"/>
    <col min="1803" max="2049" width="9.140625" style="68"/>
    <col min="2050" max="2050" width="9.85546875" style="68" bestFit="1" customWidth="1"/>
    <col min="2051" max="2054" width="9.140625" style="68"/>
    <col min="2055" max="2055" width="15" style="68" customWidth="1"/>
    <col min="2056" max="2056" width="12.42578125" style="68" customWidth="1"/>
    <col min="2057" max="2057" width="12.28515625" style="68" customWidth="1"/>
    <col min="2058" max="2058" width="11.85546875" style="68" customWidth="1"/>
    <col min="2059" max="2305" width="9.140625" style="68"/>
    <col min="2306" max="2306" width="9.85546875" style="68" bestFit="1" customWidth="1"/>
    <col min="2307" max="2310" width="9.140625" style="68"/>
    <col min="2311" max="2311" width="15" style="68" customWidth="1"/>
    <col min="2312" max="2312" width="12.42578125" style="68" customWidth="1"/>
    <col min="2313" max="2313" width="12.28515625" style="68" customWidth="1"/>
    <col min="2314" max="2314" width="11.85546875" style="68" customWidth="1"/>
    <col min="2315" max="2561" width="9.140625" style="68"/>
    <col min="2562" max="2562" width="9.85546875" style="68" bestFit="1" customWidth="1"/>
    <col min="2563" max="2566" width="9.140625" style="68"/>
    <col min="2567" max="2567" width="15" style="68" customWidth="1"/>
    <col min="2568" max="2568" width="12.42578125" style="68" customWidth="1"/>
    <col min="2569" max="2569" width="12.28515625" style="68" customWidth="1"/>
    <col min="2570" max="2570" width="11.85546875" style="68" customWidth="1"/>
    <col min="2571" max="2817" width="9.140625" style="68"/>
    <col min="2818" max="2818" width="9.85546875" style="68" bestFit="1" customWidth="1"/>
    <col min="2819" max="2822" width="9.140625" style="68"/>
    <col min="2823" max="2823" width="15" style="68" customWidth="1"/>
    <col min="2824" max="2824" width="12.42578125" style="68" customWidth="1"/>
    <col min="2825" max="2825" width="12.28515625" style="68" customWidth="1"/>
    <col min="2826" max="2826" width="11.85546875" style="68" customWidth="1"/>
    <col min="2827" max="3073" width="9.140625" style="68"/>
    <col min="3074" max="3074" width="9.85546875" style="68" bestFit="1" customWidth="1"/>
    <col min="3075" max="3078" width="9.140625" style="68"/>
    <col min="3079" max="3079" width="15" style="68" customWidth="1"/>
    <col min="3080" max="3080" width="12.42578125" style="68" customWidth="1"/>
    <col min="3081" max="3081" width="12.28515625" style="68" customWidth="1"/>
    <col min="3082" max="3082" width="11.85546875" style="68" customWidth="1"/>
    <col min="3083" max="3329" width="9.140625" style="68"/>
    <col min="3330" max="3330" width="9.85546875" style="68" bestFit="1" customWidth="1"/>
    <col min="3331" max="3334" width="9.140625" style="68"/>
    <col min="3335" max="3335" width="15" style="68" customWidth="1"/>
    <col min="3336" max="3336" width="12.42578125" style="68" customWidth="1"/>
    <col min="3337" max="3337" width="12.28515625" style="68" customWidth="1"/>
    <col min="3338" max="3338" width="11.85546875" style="68" customWidth="1"/>
    <col min="3339" max="3585" width="9.140625" style="68"/>
    <col min="3586" max="3586" width="9.85546875" style="68" bestFit="1" customWidth="1"/>
    <col min="3587" max="3590" width="9.140625" style="68"/>
    <col min="3591" max="3591" width="15" style="68" customWidth="1"/>
    <col min="3592" max="3592" width="12.42578125" style="68" customWidth="1"/>
    <col min="3593" max="3593" width="12.28515625" style="68" customWidth="1"/>
    <col min="3594" max="3594" width="11.85546875" style="68" customWidth="1"/>
    <col min="3595" max="3841" width="9.140625" style="68"/>
    <col min="3842" max="3842" width="9.85546875" style="68" bestFit="1" customWidth="1"/>
    <col min="3843" max="3846" width="9.140625" style="68"/>
    <col min="3847" max="3847" width="15" style="68" customWidth="1"/>
    <col min="3848" max="3848" width="12.42578125" style="68" customWidth="1"/>
    <col min="3849" max="3849" width="12.28515625" style="68" customWidth="1"/>
    <col min="3850" max="3850" width="11.85546875" style="68" customWidth="1"/>
    <col min="3851" max="4097" width="9.140625" style="68"/>
    <col min="4098" max="4098" width="9.85546875" style="68" bestFit="1" customWidth="1"/>
    <col min="4099" max="4102" width="9.140625" style="68"/>
    <col min="4103" max="4103" width="15" style="68" customWidth="1"/>
    <col min="4104" max="4104" width="12.42578125" style="68" customWidth="1"/>
    <col min="4105" max="4105" width="12.28515625" style="68" customWidth="1"/>
    <col min="4106" max="4106" width="11.85546875" style="68" customWidth="1"/>
    <col min="4107" max="4353" width="9.140625" style="68"/>
    <col min="4354" max="4354" width="9.85546875" style="68" bestFit="1" customWidth="1"/>
    <col min="4355" max="4358" width="9.140625" style="68"/>
    <col min="4359" max="4359" width="15" style="68" customWidth="1"/>
    <col min="4360" max="4360" width="12.42578125" style="68" customWidth="1"/>
    <col min="4361" max="4361" width="12.28515625" style="68" customWidth="1"/>
    <col min="4362" max="4362" width="11.85546875" style="68" customWidth="1"/>
    <col min="4363" max="4609" width="9.140625" style="68"/>
    <col min="4610" max="4610" width="9.85546875" style="68" bestFit="1" customWidth="1"/>
    <col min="4611" max="4614" width="9.140625" style="68"/>
    <col min="4615" max="4615" width="15" style="68" customWidth="1"/>
    <col min="4616" max="4616" width="12.42578125" style="68" customWidth="1"/>
    <col min="4617" max="4617" width="12.28515625" style="68" customWidth="1"/>
    <col min="4618" max="4618" width="11.85546875" style="68" customWidth="1"/>
    <col min="4619" max="4865" width="9.140625" style="68"/>
    <col min="4866" max="4866" width="9.85546875" style="68" bestFit="1" customWidth="1"/>
    <col min="4867" max="4870" width="9.140625" style="68"/>
    <col min="4871" max="4871" width="15" style="68" customWidth="1"/>
    <col min="4872" max="4872" width="12.42578125" style="68" customWidth="1"/>
    <col min="4873" max="4873" width="12.28515625" style="68" customWidth="1"/>
    <col min="4874" max="4874" width="11.85546875" style="68" customWidth="1"/>
    <col min="4875" max="5121" width="9.140625" style="68"/>
    <col min="5122" max="5122" width="9.85546875" style="68" bestFit="1" customWidth="1"/>
    <col min="5123" max="5126" width="9.140625" style="68"/>
    <col min="5127" max="5127" width="15" style="68" customWidth="1"/>
    <col min="5128" max="5128" width="12.42578125" style="68" customWidth="1"/>
    <col min="5129" max="5129" width="12.28515625" style="68" customWidth="1"/>
    <col min="5130" max="5130" width="11.85546875" style="68" customWidth="1"/>
    <col min="5131" max="5377" width="9.140625" style="68"/>
    <col min="5378" max="5378" width="9.85546875" style="68" bestFit="1" customWidth="1"/>
    <col min="5379" max="5382" width="9.140625" style="68"/>
    <col min="5383" max="5383" width="15" style="68" customWidth="1"/>
    <col min="5384" max="5384" width="12.42578125" style="68" customWidth="1"/>
    <col min="5385" max="5385" width="12.28515625" style="68" customWidth="1"/>
    <col min="5386" max="5386" width="11.85546875" style="68" customWidth="1"/>
    <col min="5387" max="5633" width="9.140625" style="68"/>
    <col min="5634" max="5634" width="9.85546875" style="68" bestFit="1" customWidth="1"/>
    <col min="5635" max="5638" width="9.140625" style="68"/>
    <col min="5639" max="5639" width="15" style="68" customWidth="1"/>
    <col min="5640" max="5640" width="12.42578125" style="68" customWidth="1"/>
    <col min="5641" max="5641" width="12.28515625" style="68" customWidth="1"/>
    <col min="5642" max="5642" width="11.85546875" style="68" customWidth="1"/>
    <col min="5643" max="5889" width="9.140625" style="68"/>
    <col min="5890" max="5890" width="9.85546875" style="68" bestFit="1" customWidth="1"/>
    <col min="5891" max="5894" width="9.140625" style="68"/>
    <col min="5895" max="5895" width="15" style="68" customWidth="1"/>
    <col min="5896" max="5896" width="12.42578125" style="68" customWidth="1"/>
    <col min="5897" max="5897" width="12.28515625" style="68" customWidth="1"/>
    <col min="5898" max="5898" width="11.85546875" style="68" customWidth="1"/>
    <col min="5899" max="6145" width="9.140625" style="68"/>
    <col min="6146" max="6146" width="9.85546875" style="68" bestFit="1" customWidth="1"/>
    <col min="6147" max="6150" width="9.140625" style="68"/>
    <col min="6151" max="6151" width="15" style="68" customWidth="1"/>
    <col min="6152" max="6152" width="12.42578125" style="68" customWidth="1"/>
    <col min="6153" max="6153" width="12.28515625" style="68" customWidth="1"/>
    <col min="6154" max="6154" width="11.85546875" style="68" customWidth="1"/>
    <col min="6155" max="6401" width="9.140625" style="68"/>
    <col min="6402" max="6402" width="9.85546875" style="68" bestFit="1" customWidth="1"/>
    <col min="6403" max="6406" width="9.140625" style="68"/>
    <col min="6407" max="6407" width="15" style="68" customWidth="1"/>
    <col min="6408" max="6408" width="12.42578125" style="68" customWidth="1"/>
    <col min="6409" max="6409" width="12.28515625" style="68" customWidth="1"/>
    <col min="6410" max="6410" width="11.85546875" style="68" customWidth="1"/>
    <col min="6411" max="6657" width="9.140625" style="68"/>
    <col min="6658" max="6658" width="9.85546875" style="68" bestFit="1" customWidth="1"/>
    <col min="6659" max="6662" width="9.140625" style="68"/>
    <col min="6663" max="6663" width="15" style="68" customWidth="1"/>
    <col min="6664" max="6664" width="12.42578125" style="68" customWidth="1"/>
    <col min="6665" max="6665" width="12.28515625" style="68" customWidth="1"/>
    <col min="6666" max="6666" width="11.85546875" style="68" customWidth="1"/>
    <col min="6667" max="6913" width="9.140625" style="68"/>
    <col min="6914" max="6914" width="9.85546875" style="68" bestFit="1" customWidth="1"/>
    <col min="6915" max="6918" width="9.140625" style="68"/>
    <col min="6919" max="6919" width="15" style="68" customWidth="1"/>
    <col min="6920" max="6920" width="12.42578125" style="68" customWidth="1"/>
    <col min="6921" max="6921" width="12.28515625" style="68" customWidth="1"/>
    <col min="6922" max="6922" width="11.85546875" style="68" customWidth="1"/>
    <col min="6923" max="7169" width="9.140625" style="68"/>
    <col min="7170" max="7170" width="9.85546875" style="68" bestFit="1" customWidth="1"/>
    <col min="7171" max="7174" width="9.140625" style="68"/>
    <col min="7175" max="7175" width="15" style="68" customWidth="1"/>
    <col min="7176" max="7176" width="12.42578125" style="68" customWidth="1"/>
    <col min="7177" max="7177" width="12.28515625" style="68" customWidth="1"/>
    <col min="7178" max="7178" width="11.85546875" style="68" customWidth="1"/>
    <col min="7179" max="7425" width="9.140625" style="68"/>
    <col min="7426" max="7426" width="9.85546875" style="68" bestFit="1" customWidth="1"/>
    <col min="7427" max="7430" width="9.140625" style="68"/>
    <col min="7431" max="7431" width="15" style="68" customWidth="1"/>
    <col min="7432" max="7432" width="12.42578125" style="68" customWidth="1"/>
    <col min="7433" max="7433" width="12.28515625" style="68" customWidth="1"/>
    <col min="7434" max="7434" width="11.85546875" style="68" customWidth="1"/>
    <col min="7435" max="7681" width="9.140625" style="68"/>
    <col min="7682" max="7682" width="9.85546875" style="68" bestFit="1" customWidth="1"/>
    <col min="7683" max="7686" width="9.140625" style="68"/>
    <col min="7687" max="7687" width="15" style="68" customWidth="1"/>
    <col min="7688" max="7688" width="12.42578125" style="68" customWidth="1"/>
    <col min="7689" max="7689" width="12.28515625" style="68" customWidth="1"/>
    <col min="7690" max="7690" width="11.85546875" style="68" customWidth="1"/>
    <col min="7691" max="7937" width="9.140625" style="68"/>
    <col min="7938" max="7938" width="9.85546875" style="68" bestFit="1" customWidth="1"/>
    <col min="7939" max="7942" width="9.140625" style="68"/>
    <col min="7943" max="7943" width="15" style="68" customWidth="1"/>
    <col min="7944" max="7944" width="12.42578125" style="68" customWidth="1"/>
    <col min="7945" max="7945" width="12.28515625" style="68" customWidth="1"/>
    <col min="7946" max="7946" width="11.85546875" style="68" customWidth="1"/>
    <col min="7947" max="8193" width="9.140625" style="68"/>
    <col min="8194" max="8194" width="9.85546875" style="68" bestFit="1" customWidth="1"/>
    <col min="8195" max="8198" width="9.140625" style="68"/>
    <col min="8199" max="8199" width="15" style="68" customWidth="1"/>
    <col min="8200" max="8200" width="12.42578125" style="68" customWidth="1"/>
    <col min="8201" max="8201" width="12.28515625" style="68" customWidth="1"/>
    <col min="8202" max="8202" width="11.85546875" style="68" customWidth="1"/>
    <col min="8203" max="8449" width="9.140625" style="68"/>
    <col min="8450" max="8450" width="9.85546875" style="68" bestFit="1" customWidth="1"/>
    <col min="8451" max="8454" width="9.140625" style="68"/>
    <col min="8455" max="8455" width="15" style="68" customWidth="1"/>
    <col min="8456" max="8456" width="12.42578125" style="68" customWidth="1"/>
    <col min="8457" max="8457" width="12.28515625" style="68" customWidth="1"/>
    <col min="8458" max="8458" width="11.85546875" style="68" customWidth="1"/>
    <col min="8459" max="8705" width="9.140625" style="68"/>
    <col min="8706" max="8706" width="9.85546875" style="68" bestFit="1" customWidth="1"/>
    <col min="8707" max="8710" width="9.140625" style="68"/>
    <col min="8711" max="8711" width="15" style="68" customWidth="1"/>
    <col min="8712" max="8712" width="12.42578125" style="68" customWidth="1"/>
    <col min="8713" max="8713" width="12.28515625" style="68" customWidth="1"/>
    <col min="8714" max="8714" width="11.85546875" style="68" customWidth="1"/>
    <col min="8715" max="8961" width="9.140625" style="68"/>
    <col min="8962" max="8962" width="9.85546875" style="68" bestFit="1" customWidth="1"/>
    <col min="8963" max="8966" width="9.140625" style="68"/>
    <col min="8967" max="8967" width="15" style="68" customWidth="1"/>
    <col min="8968" max="8968" width="12.42578125" style="68" customWidth="1"/>
    <col min="8969" max="8969" width="12.28515625" style="68" customWidth="1"/>
    <col min="8970" max="8970" width="11.85546875" style="68" customWidth="1"/>
    <col min="8971" max="9217" width="9.140625" style="68"/>
    <col min="9218" max="9218" width="9.85546875" style="68" bestFit="1" customWidth="1"/>
    <col min="9219" max="9222" width="9.140625" style="68"/>
    <col min="9223" max="9223" width="15" style="68" customWidth="1"/>
    <col min="9224" max="9224" width="12.42578125" style="68" customWidth="1"/>
    <col min="9225" max="9225" width="12.28515625" style="68" customWidth="1"/>
    <col min="9226" max="9226" width="11.85546875" style="68" customWidth="1"/>
    <col min="9227" max="9473" width="9.140625" style="68"/>
    <col min="9474" max="9474" width="9.85546875" style="68" bestFit="1" customWidth="1"/>
    <col min="9475" max="9478" width="9.140625" style="68"/>
    <col min="9479" max="9479" width="15" style="68" customWidth="1"/>
    <col min="9480" max="9480" width="12.42578125" style="68" customWidth="1"/>
    <col min="9481" max="9481" width="12.28515625" style="68" customWidth="1"/>
    <col min="9482" max="9482" width="11.85546875" style="68" customWidth="1"/>
    <col min="9483" max="9729" width="9.140625" style="68"/>
    <col min="9730" max="9730" width="9.85546875" style="68" bestFit="1" customWidth="1"/>
    <col min="9731" max="9734" width="9.140625" style="68"/>
    <col min="9735" max="9735" width="15" style="68" customWidth="1"/>
    <col min="9736" max="9736" width="12.42578125" style="68" customWidth="1"/>
    <col min="9737" max="9737" width="12.28515625" style="68" customWidth="1"/>
    <col min="9738" max="9738" width="11.85546875" style="68" customWidth="1"/>
    <col min="9739" max="9985" width="9.140625" style="68"/>
    <col min="9986" max="9986" width="9.85546875" style="68" bestFit="1" customWidth="1"/>
    <col min="9987" max="9990" width="9.140625" style="68"/>
    <col min="9991" max="9991" width="15" style="68" customWidth="1"/>
    <col min="9992" max="9992" width="12.42578125" style="68" customWidth="1"/>
    <col min="9993" max="9993" width="12.28515625" style="68" customWidth="1"/>
    <col min="9994" max="9994" width="11.85546875" style="68" customWidth="1"/>
    <col min="9995" max="10241" width="9.140625" style="68"/>
    <col min="10242" max="10242" width="9.85546875" style="68" bestFit="1" customWidth="1"/>
    <col min="10243" max="10246" width="9.140625" style="68"/>
    <col min="10247" max="10247" width="15" style="68" customWidth="1"/>
    <col min="10248" max="10248" width="12.42578125" style="68" customWidth="1"/>
    <col min="10249" max="10249" width="12.28515625" style="68" customWidth="1"/>
    <col min="10250" max="10250" width="11.85546875" style="68" customWidth="1"/>
    <col min="10251" max="10497" width="9.140625" style="68"/>
    <col min="10498" max="10498" width="9.85546875" style="68" bestFit="1" customWidth="1"/>
    <col min="10499" max="10502" width="9.140625" style="68"/>
    <col min="10503" max="10503" width="15" style="68" customWidth="1"/>
    <col min="10504" max="10504" width="12.42578125" style="68" customWidth="1"/>
    <col min="10505" max="10505" width="12.28515625" style="68" customWidth="1"/>
    <col min="10506" max="10506" width="11.85546875" style="68" customWidth="1"/>
    <col min="10507" max="10753" width="9.140625" style="68"/>
    <col min="10754" max="10754" width="9.85546875" style="68" bestFit="1" customWidth="1"/>
    <col min="10755" max="10758" width="9.140625" style="68"/>
    <col min="10759" max="10759" width="15" style="68" customWidth="1"/>
    <col min="10760" max="10760" width="12.42578125" style="68" customWidth="1"/>
    <col min="10761" max="10761" width="12.28515625" style="68" customWidth="1"/>
    <col min="10762" max="10762" width="11.85546875" style="68" customWidth="1"/>
    <col min="10763" max="11009" width="9.140625" style="68"/>
    <col min="11010" max="11010" width="9.85546875" style="68" bestFit="1" customWidth="1"/>
    <col min="11011" max="11014" width="9.140625" style="68"/>
    <col min="11015" max="11015" width="15" style="68" customWidth="1"/>
    <col min="11016" max="11016" width="12.42578125" style="68" customWidth="1"/>
    <col min="11017" max="11017" width="12.28515625" style="68" customWidth="1"/>
    <col min="11018" max="11018" width="11.85546875" style="68" customWidth="1"/>
    <col min="11019" max="11265" width="9.140625" style="68"/>
    <col min="11266" max="11266" width="9.85546875" style="68" bestFit="1" customWidth="1"/>
    <col min="11267" max="11270" width="9.140625" style="68"/>
    <col min="11271" max="11271" width="15" style="68" customWidth="1"/>
    <col min="11272" max="11272" width="12.42578125" style="68" customWidth="1"/>
    <col min="11273" max="11273" width="12.28515625" style="68" customWidth="1"/>
    <col min="11274" max="11274" width="11.85546875" style="68" customWidth="1"/>
    <col min="11275" max="11521" width="9.140625" style="68"/>
    <col min="11522" max="11522" width="9.85546875" style="68" bestFit="1" customWidth="1"/>
    <col min="11523" max="11526" width="9.140625" style="68"/>
    <col min="11527" max="11527" width="15" style="68" customWidth="1"/>
    <col min="11528" max="11528" width="12.42578125" style="68" customWidth="1"/>
    <col min="11529" max="11529" width="12.28515625" style="68" customWidth="1"/>
    <col min="11530" max="11530" width="11.85546875" style="68" customWidth="1"/>
    <col min="11531" max="11777" width="9.140625" style="68"/>
    <col min="11778" max="11778" width="9.85546875" style="68" bestFit="1" customWidth="1"/>
    <col min="11779" max="11782" width="9.140625" style="68"/>
    <col min="11783" max="11783" width="15" style="68" customWidth="1"/>
    <col min="11784" max="11784" width="12.42578125" style="68" customWidth="1"/>
    <col min="11785" max="11785" width="12.28515625" style="68" customWidth="1"/>
    <col min="11786" max="11786" width="11.85546875" style="68" customWidth="1"/>
    <col min="11787" max="12033" width="9.140625" style="68"/>
    <col min="12034" max="12034" width="9.85546875" style="68" bestFit="1" customWidth="1"/>
    <col min="12035" max="12038" width="9.140625" style="68"/>
    <col min="12039" max="12039" width="15" style="68" customWidth="1"/>
    <col min="12040" max="12040" width="12.42578125" style="68" customWidth="1"/>
    <col min="12041" max="12041" width="12.28515625" style="68" customWidth="1"/>
    <col min="12042" max="12042" width="11.85546875" style="68" customWidth="1"/>
    <col min="12043" max="12289" width="9.140625" style="68"/>
    <col min="12290" max="12290" width="9.85546875" style="68" bestFit="1" customWidth="1"/>
    <col min="12291" max="12294" width="9.140625" style="68"/>
    <col min="12295" max="12295" width="15" style="68" customWidth="1"/>
    <col min="12296" max="12296" width="12.42578125" style="68" customWidth="1"/>
    <col min="12297" max="12297" width="12.28515625" style="68" customWidth="1"/>
    <col min="12298" max="12298" width="11.85546875" style="68" customWidth="1"/>
    <col min="12299" max="12545" width="9.140625" style="68"/>
    <col min="12546" max="12546" width="9.85546875" style="68" bestFit="1" customWidth="1"/>
    <col min="12547" max="12550" width="9.140625" style="68"/>
    <col min="12551" max="12551" width="15" style="68" customWidth="1"/>
    <col min="12552" max="12552" width="12.42578125" style="68" customWidth="1"/>
    <col min="12553" max="12553" width="12.28515625" style="68" customWidth="1"/>
    <col min="12554" max="12554" width="11.85546875" style="68" customWidth="1"/>
    <col min="12555" max="12801" width="9.140625" style="68"/>
    <col min="12802" max="12802" width="9.85546875" style="68" bestFit="1" customWidth="1"/>
    <col min="12803" max="12806" width="9.140625" style="68"/>
    <col min="12807" max="12807" width="15" style="68" customWidth="1"/>
    <col min="12808" max="12808" width="12.42578125" style="68" customWidth="1"/>
    <col min="12809" max="12809" width="12.28515625" style="68" customWidth="1"/>
    <col min="12810" max="12810" width="11.85546875" style="68" customWidth="1"/>
    <col min="12811" max="13057" width="9.140625" style="68"/>
    <col min="13058" max="13058" width="9.85546875" style="68" bestFit="1" customWidth="1"/>
    <col min="13059" max="13062" width="9.140625" style="68"/>
    <col min="13063" max="13063" width="15" style="68" customWidth="1"/>
    <col min="13064" max="13064" width="12.42578125" style="68" customWidth="1"/>
    <col min="13065" max="13065" width="12.28515625" style="68" customWidth="1"/>
    <col min="13066" max="13066" width="11.85546875" style="68" customWidth="1"/>
    <col min="13067" max="13313" width="9.140625" style="68"/>
    <col min="13314" max="13314" width="9.85546875" style="68" bestFit="1" customWidth="1"/>
    <col min="13315" max="13318" width="9.140625" style="68"/>
    <col min="13319" max="13319" width="15" style="68" customWidth="1"/>
    <col min="13320" max="13320" width="12.42578125" style="68" customWidth="1"/>
    <col min="13321" max="13321" width="12.28515625" style="68" customWidth="1"/>
    <col min="13322" max="13322" width="11.85546875" style="68" customWidth="1"/>
    <col min="13323" max="13569" width="9.140625" style="68"/>
    <col min="13570" max="13570" width="9.85546875" style="68" bestFit="1" customWidth="1"/>
    <col min="13571" max="13574" width="9.140625" style="68"/>
    <col min="13575" max="13575" width="15" style="68" customWidth="1"/>
    <col min="13576" max="13576" width="12.42578125" style="68" customWidth="1"/>
    <col min="13577" max="13577" width="12.28515625" style="68" customWidth="1"/>
    <col min="13578" max="13578" width="11.85546875" style="68" customWidth="1"/>
    <col min="13579" max="13825" width="9.140625" style="68"/>
    <col min="13826" max="13826" width="9.85546875" style="68" bestFit="1" customWidth="1"/>
    <col min="13827" max="13830" width="9.140625" style="68"/>
    <col min="13831" max="13831" width="15" style="68" customWidth="1"/>
    <col min="13832" max="13832" width="12.42578125" style="68" customWidth="1"/>
    <col min="13833" max="13833" width="12.28515625" style="68" customWidth="1"/>
    <col min="13834" max="13834" width="11.85546875" style="68" customWidth="1"/>
    <col min="13835" max="14081" width="9.140625" style="68"/>
    <col min="14082" max="14082" width="9.85546875" style="68" bestFit="1" customWidth="1"/>
    <col min="14083" max="14086" width="9.140625" style="68"/>
    <col min="14087" max="14087" width="15" style="68" customWidth="1"/>
    <col min="14088" max="14088" width="12.42578125" style="68" customWidth="1"/>
    <col min="14089" max="14089" width="12.28515625" style="68" customWidth="1"/>
    <col min="14090" max="14090" width="11.85546875" style="68" customWidth="1"/>
    <col min="14091" max="14337" width="9.140625" style="68"/>
    <col min="14338" max="14338" width="9.85546875" style="68" bestFit="1" customWidth="1"/>
    <col min="14339" max="14342" width="9.140625" style="68"/>
    <col min="14343" max="14343" width="15" style="68" customWidth="1"/>
    <col min="14344" max="14344" width="12.42578125" style="68" customWidth="1"/>
    <col min="14345" max="14345" width="12.28515625" style="68" customWidth="1"/>
    <col min="14346" max="14346" width="11.85546875" style="68" customWidth="1"/>
    <col min="14347" max="14593" width="9.140625" style="68"/>
    <col min="14594" max="14594" width="9.85546875" style="68" bestFit="1" customWidth="1"/>
    <col min="14595" max="14598" width="9.140625" style="68"/>
    <col min="14599" max="14599" width="15" style="68" customWidth="1"/>
    <col min="14600" max="14600" width="12.42578125" style="68" customWidth="1"/>
    <col min="14601" max="14601" width="12.28515625" style="68" customWidth="1"/>
    <col min="14602" max="14602" width="11.85546875" style="68" customWidth="1"/>
    <col min="14603" max="14849" width="9.140625" style="68"/>
    <col min="14850" max="14850" width="9.85546875" style="68" bestFit="1" customWidth="1"/>
    <col min="14851" max="14854" width="9.140625" style="68"/>
    <col min="14855" max="14855" width="15" style="68" customWidth="1"/>
    <col min="14856" max="14856" width="12.42578125" style="68" customWidth="1"/>
    <col min="14857" max="14857" width="12.28515625" style="68" customWidth="1"/>
    <col min="14858" max="14858" width="11.85546875" style="68" customWidth="1"/>
    <col min="14859" max="15105" width="9.140625" style="68"/>
    <col min="15106" max="15106" width="9.85546875" style="68" bestFit="1" customWidth="1"/>
    <col min="15107" max="15110" width="9.140625" style="68"/>
    <col min="15111" max="15111" width="15" style="68" customWidth="1"/>
    <col min="15112" max="15112" width="12.42578125" style="68" customWidth="1"/>
    <col min="15113" max="15113" width="12.28515625" style="68" customWidth="1"/>
    <col min="15114" max="15114" width="11.85546875" style="68" customWidth="1"/>
    <col min="15115" max="15361" width="9.140625" style="68"/>
    <col min="15362" max="15362" width="9.85546875" style="68" bestFit="1" customWidth="1"/>
    <col min="15363" max="15366" width="9.140625" style="68"/>
    <col min="15367" max="15367" width="15" style="68" customWidth="1"/>
    <col min="15368" max="15368" width="12.42578125" style="68" customWidth="1"/>
    <col min="15369" max="15369" width="12.28515625" style="68" customWidth="1"/>
    <col min="15370" max="15370" width="11.85546875" style="68" customWidth="1"/>
    <col min="15371" max="15617" width="9.140625" style="68"/>
    <col min="15618" max="15618" width="9.85546875" style="68" bestFit="1" customWidth="1"/>
    <col min="15619" max="15622" width="9.140625" style="68"/>
    <col min="15623" max="15623" width="15" style="68" customWidth="1"/>
    <col min="15624" max="15624" width="12.42578125" style="68" customWidth="1"/>
    <col min="15625" max="15625" width="12.28515625" style="68" customWidth="1"/>
    <col min="15626" max="15626" width="11.85546875" style="68" customWidth="1"/>
    <col min="15627" max="15873" width="9.140625" style="68"/>
    <col min="15874" max="15874" width="9.85546875" style="68" bestFit="1" customWidth="1"/>
    <col min="15875" max="15878" width="9.140625" style="68"/>
    <col min="15879" max="15879" width="15" style="68" customWidth="1"/>
    <col min="15880" max="15880" width="12.42578125" style="68" customWidth="1"/>
    <col min="15881" max="15881" width="12.28515625" style="68" customWidth="1"/>
    <col min="15882" max="15882" width="11.85546875" style="68" customWidth="1"/>
    <col min="15883" max="16129" width="9.140625" style="68"/>
    <col min="16130" max="16130" width="9.85546875" style="68" bestFit="1" customWidth="1"/>
    <col min="16131" max="16134" width="9.140625" style="68"/>
    <col min="16135" max="16135" width="15" style="68" customWidth="1"/>
    <col min="16136" max="16136" width="12.42578125" style="68" customWidth="1"/>
    <col min="16137" max="16137" width="12.28515625" style="68" customWidth="1"/>
    <col min="16138" max="16138" width="11.85546875" style="68" customWidth="1"/>
    <col min="16139" max="16384" width="9.140625" style="68"/>
  </cols>
  <sheetData>
    <row r="1" spans="1:20" x14ac:dyDescent="0.25">
      <c r="A1" s="98"/>
      <c r="B1" s="98"/>
      <c r="C1" s="98"/>
      <c r="D1" s="98"/>
      <c r="E1" s="98"/>
      <c r="F1" s="98"/>
      <c r="G1" s="98"/>
      <c r="H1" s="98"/>
      <c r="I1" s="98"/>
      <c r="J1" s="327"/>
      <c r="K1" s="327"/>
      <c r="L1" s="327"/>
      <c r="M1" s="327"/>
    </row>
    <row r="2" spans="1:20" ht="15" customHeight="1" x14ac:dyDescent="0.25">
      <c r="A2" s="391" t="s">
        <v>439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110"/>
      <c r="M2" s="98"/>
    </row>
    <row r="3" spans="1:20" ht="15" customHeight="1" x14ac:dyDescent="0.25">
      <c r="A3" s="391" t="s">
        <v>443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110"/>
      <c r="M3" s="110"/>
      <c r="N3" s="110"/>
      <c r="O3" s="110"/>
      <c r="P3" s="110"/>
      <c r="Q3" s="110"/>
      <c r="R3" s="110"/>
      <c r="S3" s="110"/>
      <c r="T3" s="110"/>
    </row>
    <row r="4" spans="1:20" ht="15" customHeight="1" x14ac:dyDescent="0.25">
      <c r="A4" s="391" t="s">
        <v>270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110"/>
      <c r="M4" s="98"/>
    </row>
    <row r="5" spans="1:20" ht="15" customHeight="1" x14ac:dyDescent="0.25">
      <c r="A5" s="391" t="s">
        <v>271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110"/>
      <c r="M5" s="98"/>
    </row>
    <row r="6" spans="1:20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1:20" ht="15" customHeight="1" x14ac:dyDescent="0.25">
      <c r="A7" s="321"/>
      <c r="B7" s="312" t="s">
        <v>272</v>
      </c>
      <c r="C7" s="312"/>
      <c r="D7" s="312"/>
      <c r="E7" s="312"/>
      <c r="F7" s="312"/>
      <c r="G7" s="312" t="s">
        <v>273</v>
      </c>
      <c r="H7" s="312"/>
      <c r="I7" s="312"/>
      <c r="J7" s="312"/>
      <c r="K7" s="169"/>
      <c r="L7" s="98"/>
      <c r="M7" s="98"/>
    </row>
    <row r="8" spans="1:20" ht="25.5" x14ac:dyDescent="0.25">
      <c r="A8" s="321"/>
      <c r="B8" s="323" t="s">
        <v>274</v>
      </c>
      <c r="C8" s="324"/>
      <c r="D8" s="312" t="s">
        <v>275</v>
      </c>
      <c r="E8" s="312" t="s">
        <v>276</v>
      </c>
      <c r="F8" s="312" t="s">
        <v>277</v>
      </c>
      <c r="G8" s="312" t="s">
        <v>274</v>
      </c>
      <c r="H8" s="312" t="s">
        <v>275</v>
      </c>
      <c r="I8" s="312" t="s">
        <v>276</v>
      </c>
      <c r="J8" s="312" t="s">
        <v>277</v>
      </c>
      <c r="K8" s="312" t="s">
        <v>278</v>
      </c>
      <c r="L8" s="68" t="s">
        <v>279</v>
      </c>
      <c r="M8" s="111"/>
    </row>
    <row r="9" spans="1:20" x14ac:dyDescent="0.25">
      <c r="A9" s="322"/>
      <c r="B9" s="325">
        <v>2.5</v>
      </c>
      <c r="C9" s="326"/>
      <c r="D9" s="112">
        <v>0.4</v>
      </c>
      <c r="E9" s="112">
        <v>0.1</v>
      </c>
      <c r="F9" s="112">
        <v>0.3</v>
      </c>
      <c r="G9" s="112">
        <v>105.58</v>
      </c>
      <c r="H9" s="112">
        <v>159.5</v>
      </c>
      <c r="I9" s="112">
        <v>90.459000000000003</v>
      </c>
      <c r="J9" s="112">
        <v>166.33966000000001</v>
      </c>
      <c r="K9" s="169"/>
      <c r="L9" s="98"/>
      <c r="M9" s="98"/>
    </row>
    <row r="10" spans="1:20" ht="89.25" x14ac:dyDescent="0.25">
      <c r="A10" s="318" t="s">
        <v>280</v>
      </c>
      <c r="B10" s="329">
        <v>325.33556710566597</v>
      </c>
      <c r="C10" s="330"/>
      <c r="D10" s="330">
        <v>52.05369073690656</v>
      </c>
      <c r="E10" s="330">
        <v>13.01342268422664</v>
      </c>
      <c r="F10" s="330">
        <v>39.04026805267992</v>
      </c>
      <c r="G10" s="113">
        <v>34348.929175016216</v>
      </c>
      <c r="H10" s="113">
        <v>8302.5636725365966</v>
      </c>
      <c r="I10" s="114">
        <v>1177.1812025924576</v>
      </c>
      <c r="J10" s="113">
        <v>6493.9449141916402</v>
      </c>
      <c r="K10" s="109">
        <v>50322.618964336914</v>
      </c>
      <c r="L10" s="98"/>
      <c r="M10" s="98"/>
    </row>
    <row r="11" spans="1:20" x14ac:dyDescent="0.25">
      <c r="A11" s="115">
        <v>13013.42268422664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98"/>
      <c r="L11" s="98"/>
      <c r="M11" s="98"/>
    </row>
    <row r="12" spans="1:20" x14ac:dyDescent="0.25">
      <c r="A12" s="98" t="s">
        <v>281</v>
      </c>
      <c r="B12" s="98"/>
      <c r="C12" s="98"/>
      <c r="D12" s="98"/>
      <c r="E12" s="98"/>
      <c r="F12" s="98"/>
      <c r="G12" s="98"/>
      <c r="H12" s="98"/>
      <c r="I12" s="98"/>
      <c r="J12" s="117">
        <v>600</v>
      </c>
      <c r="K12" s="98"/>
      <c r="L12" s="98"/>
      <c r="P12" s="98"/>
      <c r="Q12" s="98"/>
      <c r="R12" s="98"/>
    </row>
    <row r="13" spans="1:20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1:20" x14ac:dyDescent="0.25">
      <c r="A14" s="98" t="s">
        <v>282</v>
      </c>
      <c r="B14" s="98"/>
      <c r="C14" s="98"/>
      <c r="D14" s="98"/>
      <c r="E14" s="118">
        <v>29.45</v>
      </c>
      <c r="F14" s="98"/>
      <c r="G14" s="98"/>
      <c r="H14" s="98"/>
      <c r="I14" s="98"/>
      <c r="J14" s="98"/>
      <c r="K14" s="98"/>
      <c r="L14" s="98"/>
      <c r="M14" s="98"/>
    </row>
    <row r="15" spans="1:20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20" x14ac:dyDescent="0.25">
      <c r="A16" s="98" t="s">
        <v>283</v>
      </c>
      <c r="B16" s="98"/>
      <c r="C16" s="98"/>
      <c r="D16" s="400">
        <v>17670</v>
      </c>
      <c r="E16" s="400"/>
      <c r="F16" s="98"/>
      <c r="G16" s="98"/>
      <c r="H16" s="98"/>
      <c r="I16" s="98"/>
      <c r="J16" s="98"/>
      <c r="K16" s="98"/>
      <c r="L16" s="98"/>
      <c r="M16" s="98"/>
    </row>
    <row r="17" spans="1:13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</row>
    <row r="18" spans="1:13" x14ac:dyDescent="0.25">
      <c r="A18" s="328" t="s">
        <v>284</v>
      </c>
      <c r="B18" s="328"/>
      <c r="C18" s="328"/>
      <c r="D18" s="328"/>
      <c r="E18" s="328"/>
      <c r="F18" s="328"/>
      <c r="G18" s="107">
        <v>67992.618964336914</v>
      </c>
      <c r="H18" s="106"/>
      <c r="I18" s="106"/>
      <c r="J18" s="106"/>
      <c r="K18" s="106"/>
      <c r="L18" s="106"/>
      <c r="M18" s="106"/>
    </row>
    <row r="19" spans="1:13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1:13" x14ac:dyDescent="0.25">
      <c r="A20" s="98"/>
      <c r="B20" s="98" t="s">
        <v>220</v>
      </c>
      <c r="C20" s="98"/>
      <c r="D20" s="98"/>
      <c r="E20" s="98"/>
      <c r="F20" s="98" t="s">
        <v>221</v>
      </c>
      <c r="G20" s="98"/>
      <c r="H20" s="98"/>
      <c r="I20" s="98"/>
      <c r="J20" s="98"/>
      <c r="K20" s="98"/>
      <c r="L20" s="98"/>
      <c r="M20" s="98"/>
    </row>
  </sheetData>
  <mergeCells count="5">
    <mergeCell ref="A2:K2"/>
    <mergeCell ref="A3:K3"/>
    <mergeCell ref="A4:K4"/>
    <mergeCell ref="A5:K5"/>
    <mergeCell ref="D16:E16"/>
  </mergeCells>
  <pageMargins left="0.11811023622047245" right="0.11811023622047245" top="0.74803149606299213" bottom="0.74803149606299213" header="0.31496062992125984" footer="0.31496062992125984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workbookViewId="0">
      <selection activeCell="A5" sqref="A5"/>
    </sheetView>
  </sheetViews>
  <sheetFormatPr defaultRowHeight="15" x14ac:dyDescent="0.25"/>
  <cols>
    <col min="1" max="1" width="16.85546875" style="92" customWidth="1"/>
    <col min="2" max="2" width="9.140625" style="92"/>
    <col min="3" max="3" width="11.42578125" style="92" customWidth="1"/>
    <col min="4" max="4" width="8.5703125" style="92" customWidth="1"/>
    <col min="5" max="5" width="10.7109375" style="92" customWidth="1"/>
    <col min="6" max="6" width="10.5703125" style="92" customWidth="1"/>
    <col min="7" max="7" width="8.85546875" style="92" customWidth="1"/>
    <col min="8" max="8" width="6.28515625" style="92" customWidth="1"/>
    <col min="9" max="9" width="8.7109375" style="92" customWidth="1"/>
    <col min="10" max="10" width="14.140625" style="92" customWidth="1"/>
    <col min="11" max="16384" width="9.140625" style="171"/>
  </cols>
  <sheetData>
    <row r="1" spans="1:10" x14ac:dyDescent="0.25">
      <c r="A1" s="174"/>
      <c r="B1" s="174"/>
    </row>
    <row r="2" spans="1:10" x14ac:dyDescent="0.25">
      <c r="A2" s="174"/>
      <c r="B2" s="174"/>
    </row>
    <row r="3" spans="1:10" ht="15" customHeight="1" x14ac:dyDescent="0.25">
      <c r="A3" s="401" t="s">
        <v>403</v>
      </c>
      <c r="B3" s="401"/>
      <c r="C3" s="401"/>
      <c r="D3" s="401"/>
      <c r="E3" s="401"/>
      <c r="F3" s="401"/>
      <c r="G3" s="401"/>
      <c r="H3" s="401"/>
      <c r="I3" s="401"/>
      <c r="J3" s="401"/>
    </row>
    <row r="4" spans="1:10" ht="15" customHeight="1" x14ac:dyDescent="0.25">
      <c r="A4" s="391" t="s">
        <v>444</v>
      </c>
      <c r="B4" s="391"/>
      <c r="C4" s="391"/>
      <c r="D4" s="391"/>
      <c r="E4" s="391"/>
      <c r="F4" s="391"/>
      <c r="G4" s="391"/>
      <c r="H4" s="391"/>
      <c r="I4" s="391"/>
      <c r="J4" s="391"/>
    </row>
    <row r="5" spans="1:10" x14ac:dyDescent="0.25">
      <c r="A5" s="174"/>
      <c r="B5" s="174"/>
    </row>
    <row r="6" spans="1:10" ht="117.75" customHeight="1" x14ac:dyDescent="0.25">
      <c r="A6" s="176" t="s">
        <v>237</v>
      </c>
      <c r="B6" s="176" t="s">
        <v>238</v>
      </c>
      <c r="C6" s="176" t="s">
        <v>239</v>
      </c>
      <c r="D6" s="176" t="s">
        <v>369</v>
      </c>
      <c r="E6" s="176" t="s">
        <v>370</v>
      </c>
      <c r="F6" s="176" t="s">
        <v>379</v>
      </c>
      <c r="G6" s="176" t="s">
        <v>378</v>
      </c>
      <c r="H6" s="176" t="s">
        <v>371</v>
      </c>
      <c r="I6" s="176" t="s">
        <v>372</v>
      </c>
      <c r="J6" s="176" t="s">
        <v>373</v>
      </c>
    </row>
    <row r="7" spans="1:10" ht="26.25" customHeight="1" x14ac:dyDescent="0.25">
      <c r="A7" s="178" t="s">
        <v>409</v>
      </c>
      <c r="B7" s="178" t="s">
        <v>410</v>
      </c>
      <c r="C7" s="178" t="s">
        <v>408</v>
      </c>
      <c r="D7" s="177">
        <v>1</v>
      </c>
      <c r="E7" s="177">
        <v>9</v>
      </c>
      <c r="F7" s="178">
        <v>13950.543491999999</v>
      </c>
      <c r="G7" s="179">
        <v>30000</v>
      </c>
      <c r="H7" s="180">
        <v>4.1851630475999997</v>
      </c>
      <c r="I7" s="180">
        <v>4200</v>
      </c>
      <c r="J7" s="181">
        <v>17577.68479992</v>
      </c>
    </row>
    <row r="8" spans="1:10" x14ac:dyDescent="0.25">
      <c r="A8" s="93"/>
      <c r="B8" s="100"/>
      <c r="C8" s="101"/>
      <c r="D8" s="183"/>
      <c r="E8" s="183"/>
      <c r="F8" s="183"/>
      <c r="G8" s="184"/>
      <c r="H8" s="185"/>
      <c r="I8" s="186"/>
      <c r="J8" s="187"/>
    </row>
    <row r="9" spans="1:10" x14ac:dyDescent="0.25">
      <c r="A9" s="320" t="s">
        <v>259</v>
      </c>
      <c r="B9" s="190"/>
      <c r="C9" s="191"/>
      <c r="D9" s="192"/>
      <c r="E9" s="192"/>
      <c r="F9" s="192"/>
      <c r="G9" s="193"/>
      <c r="H9" s="194"/>
      <c r="I9" s="195"/>
      <c r="J9" s="192">
        <v>17577.68479992</v>
      </c>
    </row>
    <row r="10" spans="1:10" x14ac:dyDescent="0.25">
      <c r="A10" s="93"/>
      <c r="B10" s="100"/>
      <c r="C10" s="101"/>
      <c r="D10" s="183"/>
      <c r="E10" s="183"/>
      <c r="F10" s="183"/>
      <c r="G10" s="184"/>
      <c r="H10" s="185"/>
      <c r="I10" s="186"/>
      <c r="J10" s="187"/>
    </row>
    <row r="11" spans="1:10" x14ac:dyDescent="0.25">
      <c r="A11" s="198"/>
      <c r="B11" s="320"/>
      <c r="C11" s="198"/>
      <c r="D11" s="199"/>
      <c r="E11" s="199"/>
      <c r="F11" s="199"/>
      <c r="G11" s="200"/>
      <c r="H11" s="200"/>
      <c r="I11" s="199"/>
      <c r="J11" s="200"/>
    </row>
    <row r="13" spans="1:10" ht="15" customHeight="1" x14ac:dyDescent="0.25">
      <c r="B13" s="92" t="s">
        <v>220</v>
      </c>
      <c r="F13" s="394" t="s">
        <v>221</v>
      </c>
      <c r="G13" s="394"/>
      <c r="H13" s="394"/>
      <c r="I13" s="313"/>
    </row>
    <row r="18" spans="1:2" x14ac:dyDescent="0.25">
      <c r="A18" s="174"/>
      <c r="B18" s="174"/>
    </row>
  </sheetData>
  <mergeCells count="3">
    <mergeCell ref="A3:J3"/>
    <mergeCell ref="A4:J4"/>
    <mergeCell ref="F13:H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"/>
  <sheetViews>
    <sheetView workbookViewId="0">
      <selection activeCell="M11" sqref="L11:M11"/>
    </sheetView>
  </sheetViews>
  <sheetFormatPr defaultRowHeight="15" x14ac:dyDescent="0.25"/>
  <cols>
    <col min="1" max="1" width="16.85546875" style="92" customWidth="1"/>
    <col min="2" max="2" width="9.140625" style="92"/>
    <col min="3" max="3" width="11.42578125" style="92" customWidth="1"/>
    <col min="4" max="5" width="10.5703125" style="92" customWidth="1"/>
    <col min="6" max="6" width="15.28515625" style="92" customWidth="1"/>
    <col min="7" max="7" width="9.28515625" style="92" bestFit="1" customWidth="1"/>
    <col min="8" max="8" width="9.28515625" style="92" customWidth="1"/>
    <col min="9" max="9" width="15.7109375" style="92" customWidth="1"/>
    <col min="10" max="16384" width="9.140625" style="171"/>
  </cols>
  <sheetData>
    <row r="1" spans="1:10" x14ac:dyDescent="0.25">
      <c r="A1" s="174"/>
      <c r="B1" s="174"/>
      <c r="I1" s="175"/>
    </row>
    <row r="2" spans="1:10" x14ac:dyDescent="0.25">
      <c r="A2" s="401" t="s">
        <v>402</v>
      </c>
      <c r="B2" s="401"/>
      <c r="C2" s="401"/>
      <c r="D2" s="401"/>
      <c r="E2" s="401"/>
      <c r="F2" s="401"/>
      <c r="G2" s="401"/>
      <c r="H2" s="401"/>
      <c r="I2" s="401"/>
    </row>
    <row r="3" spans="1:10" ht="15" customHeight="1" x14ac:dyDescent="0.25">
      <c r="A3" s="401"/>
      <c r="B3" s="401"/>
      <c r="C3" s="401"/>
      <c r="D3" s="401"/>
      <c r="E3" s="401"/>
      <c r="F3" s="401"/>
      <c r="G3" s="401"/>
      <c r="H3" s="401"/>
      <c r="I3" s="401"/>
    </row>
    <row r="4" spans="1:10" ht="15" customHeight="1" x14ac:dyDescent="0.25">
      <c r="A4" s="391" t="s">
        <v>444</v>
      </c>
      <c r="B4" s="391"/>
      <c r="C4" s="391"/>
      <c r="D4" s="391"/>
      <c r="E4" s="391"/>
      <c r="F4" s="391"/>
      <c r="G4" s="391"/>
      <c r="H4" s="391"/>
      <c r="I4" s="391"/>
      <c r="J4" s="306"/>
    </row>
    <row r="5" spans="1:10" x14ac:dyDescent="0.25">
      <c r="A5" s="174"/>
      <c r="B5" s="174"/>
    </row>
    <row r="6" spans="1:10" ht="42" x14ac:dyDescent="0.25">
      <c r="A6" s="176" t="s">
        <v>237</v>
      </c>
      <c r="B6" s="176" t="s">
        <v>238</v>
      </c>
      <c r="C6" s="176" t="s">
        <v>239</v>
      </c>
      <c r="D6" s="176" t="s">
        <v>369</v>
      </c>
      <c r="E6" s="176" t="s">
        <v>379</v>
      </c>
      <c r="F6" s="176" t="s">
        <v>374</v>
      </c>
      <c r="G6" s="176" t="s">
        <v>375</v>
      </c>
      <c r="H6" s="176" t="s">
        <v>376</v>
      </c>
      <c r="I6" s="176" t="s">
        <v>377</v>
      </c>
    </row>
    <row r="7" spans="1:10" ht="26.25" customHeight="1" x14ac:dyDescent="0.25">
      <c r="A7" s="178" t="s">
        <v>409</v>
      </c>
      <c r="B7" s="178" t="s">
        <v>410</v>
      </c>
      <c r="C7" s="178" t="s">
        <v>408</v>
      </c>
      <c r="D7" s="177">
        <v>1</v>
      </c>
      <c r="E7" s="178">
        <v>13950.543491999999</v>
      </c>
      <c r="F7" s="182" t="s">
        <v>380</v>
      </c>
      <c r="G7" s="180">
        <v>0.54545454545454541</v>
      </c>
      <c r="H7" s="178">
        <v>3997.7</v>
      </c>
      <c r="I7" s="181">
        <v>2180.5636363636363</v>
      </c>
    </row>
    <row r="8" spans="1:10" x14ac:dyDescent="0.25">
      <c r="A8" s="93"/>
      <c r="B8" s="100"/>
      <c r="C8" s="101"/>
      <c r="D8" s="183"/>
      <c r="E8" s="183"/>
      <c r="F8" s="188"/>
      <c r="G8" s="189"/>
      <c r="H8" s="187"/>
      <c r="I8" s="183"/>
    </row>
    <row r="9" spans="1:10" x14ac:dyDescent="0.25">
      <c r="A9" s="320" t="s">
        <v>259</v>
      </c>
      <c r="B9" s="190"/>
      <c r="C9" s="191"/>
      <c r="D9" s="192"/>
      <c r="E9" s="192"/>
      <c r="F9" s="188"/>
      <c r="G9" s="196"/>
      <c r="H9" s="197"/>
      <c r="I9" s="192">
        <v>2180.5636363636363</v>
      </c>
    </row>
    <row r="10" spans="1:10" x14ac:dyDescent="0.25">
      <c r="A10" s="93"/>
      <c r="B10" s="100"/>
      <c r="C10" s="101"/>
      <c r="D10" s="183"/>
      <c r="E10" s="183"/>
      <c r="F10" s="188"/>
      <c r="G10" s="189"/>
      <c r="H10" s="187"/>
      <c r="I10" s="183"/>
    </row>
    <row r="11" spans="1:10" x14ac:dyDescent="0.25">
      <c r="A11" s="198"/>
      <c r="B11" s="92" t="s">
        <v>220</v>
      </c>
      <c r="F11" s="313" t="s">
        <v>221</v>
      </c>
      <c r="G11" s="313"/>
      <c r="H11" s="313"/>
      <c r="I11" s="313"/>
    </row>
    <row r="13" spans="1:10" ht="15" customHeight="1" x14ac:dyDescent="0.25">
      <c r="F13" s="313"/>
    </row>
  </sheetData>
  <mergeCells count="2">
    <mergeCell ref="A4:I4"/>
    <mergeCell ref="A2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повна</vt:lpstr>
      <vt:lpstr>загально</vt:lpstr>
      <vt:lpstr>админ</vt:lpstr>
      <vt:lpstr>анализ</vt:lpstr>
      <vt:lpstr>расчет топливо</vt:lpstr>
      <vt:lpstr>кубы</vt:lpstr>
      <vt:lpstr>расчет масел</vt:lpstr>
      <vt:lpstr>шины</vt:lpstr>
      <vt:lpstr>ак</vt:lpstr>
      <vt:lpstr>зп вод</vt:lpstr>
      <vt:lpstr>зп гр</vt:lpstr>
      <vt:lpstr>експл</vt:lpstr>
      <vt:lpstr>ИТР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Rubinova</dc:creator>
  <cp:lastModifiedBy>Work</cp:lastModifiedBy>
  <cp:lastPrinted>2022-05-31T11:49:41Z</cp:lastPrinted>
  <dcterms:created xsi:type="dcterms:W3CDTF">2020-02-24T17:51:21Z</dcterms:created>
  <dcterms:modified xsi:type="dcterms:W3CDTF">2022-07-14T09:46:13Z</dcterms:modified>
</cp:coreProperties>
</file>